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stimates" sheetId="2" state="visible" r:id="rId2"/>
    <sheet xmlns:r="http://schemas.openxmlformats.org/officeDocument/2006/relationships" name="Pricing Setup" sheetId="3" state="visible" r:id="rId3"/>
  </sheets>
  <definedNames>
    <definedName name="_xlnm._FilterDatabase" localSheetId="1" hidden="1">'Estimates'!$A$4:$T$154</definedName>
    <definedName name="_xlnm._FilterDatabase" localSheetId="2" hidden="1">'Pricing Setup'!$A$3:$C$11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0.0"/>
    <numFmt numFmtId="166" formatCode="$#,##0.00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36A64"/>
      <sz val="10"/>
    </font>
    <font>
      <name val="Calibri"/>
      <b val="1"/>
      <color rgb="00FFFFFF"/>
      <sz val="11"/>
    </font>
    <font>
      <name val="Calibri"/>
      <b val="1"/>
      <color rgb="00263A36"/>
      <sz val="10"/>
    </font>
    <font>
      <name val="Calibri"/>
      <color rgb="00263A36"/>
      <sz val="10"/>
    </font>
    <font>
      <name val="Calibri"/>
      <b val="1"/>
      <color rgb="001F5C4D"/>
      <sz val="10"/>
    </font>
    <font>
      <name val="Calibri"/>
      <b val="1"/>
      <color rgb="00806000"/>
      <sz val="10"/>
    </font>
    <font>
      <name val="Calibri"/>
      <b val="1"/>
      <color rgb="008A2F25"/>
      <sz val="10"/>
    </font>
    <font>
      <name val="Calibri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8EEE7"/>
      </patternFill>
    </fill>
    <fill>
      <patternFill patternType="solid">
        <fgColor rgb="00FFF1C9"/>
      </patternFill>
    </fill>
    <fill>
      <patternFill patternType="solid">
        <fgColor rgb="00FCE4D6"/>
      </patternFill>
    </fill>
    <fill>
      <patternFill patternType="solid">
        <fgColor rgb="00F4CCCC"/>
      </patternFill>
    </fill>
    <fill>
      <patternFill patternType="solid">
        <fgColor rgb="00E6ECEA"/>
      </patternFill>
    </fill>
  </fills>
  <borders count="7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/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left" vertical="center" wrapText="1"/>
    </xf>
    <xf numFmtId="0" fontId="7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8" fillId="9" borderId="1" applyAlignment="1" pivotButton="0" quotePrefix="0" xfId="0">
      <alignment horizontal="left" vertical="center" wrapText="1"/>
    </xf>
    <xf numFmtId="0" fontId="2" fillId="4" borderId="0" applyAlignment="1" pivotButton="0" quotePrefix="0" xfId="0">
      <alignment horizontal="left" vertical="center"/>
    </xf>
    <xf numFmtId="0" fontId="9" fillId="2" borderId="1" applyAlignment="1" pivotButton="0" quotePrefix="0" xfId="0">
      <alignment horizontal="center" vertical="center" wrapText="1"/>
    </xf>
    <xf numFmtId="0" fontId="9" fillId="3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center" vertical="center"/>
    </xf>
    <xf numFmtId="164" fontId="5" fillId="7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3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" fontId="5" fillId="10" borderId="1" applyAlignment="1" pivotButton="0" quotePrefix="0" xfId="0">
      <alignment horizontal="right" vertical="center"/>
    </xf>
    <xf numFmtId="166" fontId="5" fillId="10" borderId="1" applyAlignment="1" pivotButton="0" quotePrefix="0" xfId="0">
      <alignment horizontal="right" vertical="center"/>
    </xf>
    <xf numFmtId="165" fontId="5" fillId="10" borderId="1" applyAlignment="1" pivotButton="0" quotePrefix="0" xfId="0">
      <alignment horizontal="right" vertical="center"/>
    </xf>
    <xf numFmtId="9" fontId="5" fillId="10" borderId="1" applyAlignment="1" pivotButton="0" quotePrefix="0" xfId="0">
      <alignment horizontal="right" vertical="center"/>
    </xf>
    <xf numFmtId="0" fontId="5" fillId="10" borderId="1" applyAlignment="1" pivotButton="0" quotePrefix="0" xfId="0">
      <alignment horizontal="center" vertical="center" wrapText="1"/>
    </xf>
    <xf numFmtId="0" fontId="8" fillId="7" borderId="0" applyAlignment="1" pivotButton="0" quotePrefix="0" xfId="0">
      <alignment horizontal="left" vertical="top" wrapText="1"/>
    </xf>
    <xf numFmtId="0" fontId="0" fillId="7" borderId="0" pivotButton="0" quotePrefix="0" xfId="0"/>
    <xf numFmtId="0" fontId="0" fillId="5" borderId="2" pivotButton="0" quotePrefix="0" xfId="0"/>
    <xf numFmtId="166" fontId="5" fillId="7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left" vertical="center"/>
    </xf>
    <xf numFmtId="2" fontId="5" fillId="7" borderId="1" applyAlignment="1" pivotButton="0" quotePrefix="0" xfId="0">
      <alignment horizontal="right" vertical="center"/>
    </xf>
    <xf numFmtId="1" fontId="5" fillId="7" borderId="1" applyAlignment="1" pivotButton="0" quotePrefix="0" xfId="0">
      <alignment horizontal="right" vertical="center"/>
    </xf>
    <xf numFmtId="9" fontId="5" fillId="7" borderId="1" applyAlignment="1" pivotButton="0" quotePrefix="0" xfId="0">
      <alignment horizontal="right" vertical="center"/>
    </xf>
    <xf numFmtId="3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164" fontId="5" fillId="7" borderId="1" applyAlignment="1" pivotButton="0" quotePrefix="0" xfId="0">
      <alignment horizontal="center" vertical="center"/>
    </xf>
    <xf numFmtId="165" fontId="5" fillId="7" borderId="1" applyAlignment="1" pivotButton="0" quotePrefix="0" xfId="0">
      <alignment horizontal="center" vertical="center"/>
    </xf>
    <xf numFmtId="166" fontId="5" fillId="10" borderId="1" applyAlignment="1" pivotButton="0" quotePrefix="0" xfId="0">
      <alignment horizontal="right" vertical="center"/>
    </xf>
    <xf numFmtId="165" fontId="5" fillId="10" borderId="1" applyAlignment="1" pivotButton="0" quotePrefix="0" xfId="0">
      <alignment horizontal="right" vertical="center"/>
    </xf>
    <xf numFmtId="166" fontId="5" fillId="7" borderId="1" applyAlignment="1" pivotButton="0" quotePrefix="0" xfId="0">
      <alignment horizontal="right" vertical="center"/>
    </xf>
    <xf numFmtId="165" fontId="5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5">
    <dxf>
      <font>
        <name val="Calibri"/>
        <b val="1"/>
        <color rgb="001F5C4D"/>
        <sz val="10"/>
      </font>
      <fill>
        <patternFill patternType="solid">
          <fgColor rgb="00D8EEE7"/>
        </patternFill>
      </fill>
    </dxf>
    <dxf>
      <font>
        <name val="Calibri"/>
        <b val="1"/>
        <color rgb="00806000"/>
        <sz val="10"/>
      </font>
      <fill>
        <patternFill patternType="solid">
          <fgColor rgb="00FFF1C9"/>
        </patternFill>
      </fill>
    </dxf>
    <dxf>
      <font>
        <name val="Calibri"/>
        <b val="1"/>
        <color rgb="00263A36"/>
        <sz val="10"/>
      </font>
      <fill>
        <patternFill patternType="solid">
          <fgColor rgb="00FCE4D6"/>
        </patternFill>
      </fill>
    </dxf>
    <dxf>
      <font>
        <name val="Calibri"/>
        <b val="1"/>
        <color rgb="008A2F25"/>
        <sz val="10"/>
      </font>
      <fill>
        <patternFill patternType="solid">
          <fgColor rgb="00F4CCCC"/>
        </patternFill>
      </fill>
    </dxf>
    <dxf>
      <font>
        <name val="Calibri"/>
        <b val="1"/>
        <color rgb="001F5C4D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76" customWidth="1" min="2" max="2"/>
    <col width="5" customWidth="1" min="3" max="3"/>
    <col width="5" customWidth="1" min="4" max="4"/>
    <col width="5" customWidth="1" min="5" max="5"/>
    <col width="5" customWidth="1" min="6" max="6"/>
  </cols>
  <sheetData>
    <row r="1" ht="28" customHeight="1">
      <c r="A1" s="1" t="inlineStr">
        <is>
          <t>Mosquito Service Estimate Workbook</t>
        </is>
      </c>
      <c r="B1" s="35" t="n"/>
      <c r="C1" s="35" t="n"/>
      <c r="D1" s="35" t="n"/>
      <c r="E1" s="35" t="n"/>
      <c r="F1" s="36" t="n"/>
    </row>
    <row r="2" ht="34" customHeight="1">
      <c r="A2" s="2" t="inlineStr">
        <is>
          <t>Preliminary estimating tool only. It does not schedule service, create invoices, process payments, select treatment methods, or record contact, access, license, chemical, or regulatory information.</t>
        </is>
      </c>
    </row>
    <row r="3"/>
    <row r="4">
      <c r="A4" s="3" t="inlineStr">
        <is>
          <t>Operating Decision</t>
        </is>
      </c>
      <c r="B4" s="3" t="n"/>
      <c r="C4" s="3" t="n"/>
      <c r="D4" s="3" t="n"/>
      <c r="E4" s="3" t="n"/>
      <c r="F4" s="3" t="n"/>
    </row>
    <row r="5" ht="34" customHeight="1">
      <c r="A5" s="4" t="inlineStr">
        <is>
          <t>Purpose</t>
        </is>
      </c>
      <c r="B5" s="5" t="inlineStr">
        <is>
          <t>Estimate a price per visit and a season total from outdoor area, one-way travel, service dates, visit frequency, and a fictional product package.</t>
        </is>
      </c>
      <c r="C5" s="5" t="n"/>
      <c r="D5" s="5" t="n"/>
      <c r="E5" s="5" t="n"/>
      <c r="F5" s="5" t="n"/>
    </row>
    <row r="6" ht="34" customHeight="1">
      <c r="A6" s="6" t="inlineStr">
        <is>
          <t>Estimate entry</t>
        </is>
      </c>
      <c r="B6" s="7" t="inlineStr">
        <is>
          <t>Use one row on the Estimates sheet for each unrelated preliminary estimate.</t>
        </is>
      </c>
      <c r="C6" s="7" t="n"/>
      <c r="D6" s="7" t="n"/>
      <c r="E6" s="7" t="n"/>
      <c r="F6" s="7" t="n"/>
    </row>
    <row r="7" ht="34" customHeight="1">
      <c r="A7" s="4" t="inlineStr">
        <is>
          <t>Administrative aliases</t>
        </is>
      </c>
      <c r="B7" s="5" t="inlineStr">
        <is>
          <t>Use only fictional or approved internal aliases. Do not enter customer contact, payment, access, pesticide, license, or regulatory information.</t>
        </is>
      </c>
      <c r="C7" s="5" t="n"/>
      <c r="D7" s="5" t="n"/>
      <c r="E7" s="5" t="n"/>
      <c r="F7" s="5" t="n"/>
    </row>
    <row r="8"/>
    <row r="9">
      <c r="A9" s="3" t="inlineStr">
        <is>
          <t>Estimate Workflow</t>
        </is>
      </c>
      <c r="B9" s="3" t="n"/>
      <c r="C9" s="3" t="n"/>
      <c r="D9" s="3" t="n"/>
      <c r="E9" s="3" t="n"/>
      <c r="F9" s="3" t="n"/>
    </row>
    <row r="10" ht="26" customHeight="1">
      <c r="A10" s="6" t="inlineStr">
        <is>
          <t>1</t>
        </is>
      </c>
      <c r="B10" s="7" t="inlineStr">
        <is>
          <t>Review and replace the editable assumptions on Pricing Setup.</t>
        </is>
      </c>
      <c r="C10" s="7" t="n"/>
      <c r="D10" s="7" t="n"/>
      <c r="E10" s="7" t="n"/>
      <c r="F10" s="7" t="n"/>
    </row>
    <row r="11" ht="26" customHeight="1">
      <c r="A11" s="4" t="inlineStr">
        <is>
          <t>2</t>
        </is>
      </c>
      <c r="B11" s="5" t="inlineStr">
        <is>
          <t>Enter required information in the yellow Estimates cells.</t>
        </is>
      </c>
      <c r="C11" s="5" t="n"/>
      <c r="D11" s="5" t="n"/>
      <c r="E11" s="5" t="n"/>
      <c r="F11" s="5" t="n"/>
    </row>
    <row r="12" ht="26" customHeight="1">
      <c r="A12" s="6" t="inlineStr">
        <is>
          <t>3</t>
        </is>
      </c>
      <c r="B12" s="7" t="inlineStr">
        <is>
          <t>Review Planned Visits, Estimated Price / Visit, and Estimated Season Total.</t>
        </is>
      </c>
      <c r="C12" s="7" t="n"/>
      <c r="D12" s="7" t="n"/>
      <c r="E12" s="7" t="n"/>
      <c r="F12" s="7" t="n"/>
    </row>
    <row r="13" ht="26" customHeight="1">
      <c r="A13" s="4" t="inlineStr">
        <is>
          <t>4</t>
        </is>
      </c>
      <c r="B13" s="5" t="inlineStr">
        <is>
          <t>Resolve the Estimate Status alert before using the preliminary estimate.</t>
        </is>
      </c>
      <c r="C13" s="5" t="n"/>
      <c r="D13" s="5" t="n"/>
      <c r="E13" s="5" t="n"/>
      <c r="F13" s="5" t="n"/>
    </row>
    <row r="14"/>
    <row r="15">
      <c r="A15" s="3" t="inlineStr">
        <is>
          <t>Status Meanings</t>
        </is>
      </c>
      <c r="B15" s="3" t="n"/>
      <c r="C15" s="3" t="n"/>
      <c r="D15" s="3" t="n"/>
      <c r="E15" s="3" t="n"/>
      <c r="F15" s="3" t="n"/>
    </row>
    <row r="16" ht="27" customHeight="1">
      <c r="A16" s="8" t="inlineStr">
        <is>
          <t>Ready</t>
        </is>
      </c>
      <c r="B16" s="8" t="inlineStr">
        <is>
          <t>Required entries and pricing assumptions are available.</t>
        </is>
      </c>
      <c r="C16" s="5" t="n"/>
      <c r="D16" s="5" t="n"/>
      <c r="E16" s="5" t="n"/>
      <c r="F16" s="5" t="n"/>
    </row>
    <row r="17" ht="27" customHeight="1">
      <c r="A17" s="9" t="inlineStr">
        <is>
          <t>Review estimate age</t>
        </is>
      </c>
      <c r="B17" s="9" t="inlineStr">
        <is>
          <t>The estimate date is older than the editable review-age assumption.</t>
        </is>
      </c>
      <c r="C17" s="5" t="n"/>
      <c r="D17" s="5" t="n"/>
      <c r="E17" s="5" t="n"/>
      <c r="F17" s="5" t="n"/>
    </row>
    <row r="18" ht="27" customHeight="1">
      <c r="A18" s="10" t="inlineStr">
        <is>
          <t>Incomplete</t>
        </is>
      </c>
      <c r="B18" s="10" t="inlineStr">
        <is>
          <t>One or more required estimate inputs are blank.</t>
        </is>
      </c>
      <c r="C18" s="5" t="n"/>
      <c r="D18" s="5" t="n"/>
      <c r="E18" s="5" t="n"/>
      <c r="F18" s="5" t="n"/>
    </row>
    <row r="19" ht="27" customHeight="1">
      <c r="A19" s="11" t="inlineStr">
        <is>
          <t>Duplicate ID</t>
        </is>
      </c>
      <c r="B19" s="11" t="inlineStr">
        <is>
          <t>The same Estimate ID appears more than once in the prepared range.</t>
        </is>
      </c>
      <c r="C19" s="5" t="n"/>
      <c r="D19" s="5" t="n"/>
      <c r="E19" s="5" t="n"/>
      <c r="F19" s="5" t="n"/>
    </row>
    <row r="20" ht="27" customHeight="1">
      <c r="A20" s="11" t="inlineStr">
        <is>
          <t>Check inputs</t>
        </is>
      </c>
      <c r="B20" s="11" t="inlineStr">
        <is>
          <t>A date, area, or travel entry is invalid.</t>
        </is>
      </c>
      <c r="C20" s="5" t="n"/>
      <c r="D20" s="5" t="n"/>
      <c r="E20" s="5" t="n"/>
      <c r="F20" s="5" t="n"/>
    </row>
    <row r="21" ht="27" customHeight="1">
      <c r="A21" s="11" t="inlineStr">
        <is>
          <t>Check pricing setup</t>
        </is>
      </c>
      <c r="B21" s="11" t="inlineStr">
        <is>
          <t>A required pricing assumption or dependent calculation is unavailable.</t>
        </is>
      </c>
      <c r="C21" s="5" t="n"/>
      <c r="D21" s="5" t="n"/>
      <c r="E21" s="5" t="n"/>
      <c r="F21" s="5" t="n"/>
    </row>
  </sheetData>
  <mergeCells count="1">
    <mergeCell ref="A1:F1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T1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8" customWidth="1" min="3" max="3"/>
    <col width="16" customWidth="1" min="4" max="4"/>
    <col width="17" customWidth="1" min="5" max="5"/>
    <col width="12" customWidth="1" min="6" max="6"/>
    <col width="12" customWidth="1" min="7" max="7"/>
    <col width="18" customWidth="1" min="8" max="8"/>
    <col width="19" customWidth="1" min="9" max="9"/>
    <col width="25" customWidth="1" min="10" max="10"/>
    <col width="13" customWidth="1" min="11" max="11"/>
    <col width="14" customWidth="1" min="12" max="12"/>
    <col width="17" customWidth="1" min="13" max="13"/>
    <col width="21" customWidth="1" min="14" max="14"/>
    <col width="15" customWidth="1" min="15" max="15"/>
    <col width="18" customWidth="1" min="16" max="16"/>
    <col width="16" customWidth="1" min="17" max="17"/>
    <col width="18" customWidth="1" min="18" max="18"/>
    <col width="19" customWidth="1" min="19" max="19"/>
    <col width="21" customWidth="1" min="20" max="20"/>
  </cols>
  <sheetData>
    <row r="1" ht="28" customHeight="1">
      <c r="A1" s="1" t="inlineStr">
        <is>
          <t>Preliminary Mosquito Service Estimates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5" t="n"/>
      <c r="R1" s="35" t="n"/>
      <c r="S1" s="35" t="n"/>
      <c r="T1" s="36" t="n"/>
    </row>
    <row r="2" ht="20" customHeight="1">
      <c r="A2" s="12" t="inlineStr">
        <is>
          <t>Yellow cells are editable. Gray cells calculate after workbook recalculation.</t>
        </is>
      </c>
      <c r="B2" s="12" t="n"/>
      <c r="C2" s="12" t="n"/>
      <c r="D2" s="12" t="n"/>
      <c r="E2" s="12" t="n"/>
      <c r="F2" s="12" t="n"/>
      <c r="G2" s="12" t="n"/>
      <c r="H2" s="12" t="inlineStr">
        <is>
          <t>One row represents one preliminary estimate.</t>
        </is>
      </c>
      <c r="I2" s="12" t="n"/>
      <c r="J2" s="12" t="n"/>
      <c r="K2" s="12" t="n"/>
      <c r="L2" s="12" t="n"/>
      <c r="M2" s="12" t="n"/>
      <c r="N2" s="12" t="inlineStr">
        <is>
          <t>This sheet does not schedule, invoice, process payments, or establish compliance.</t>
        </is>
      </c>
      <c r="O2" s="12" t="n"/>
      <c r="P2" s="12" t="n"/>
      <c r="Q2" s="12" t="n"/>
      <c r="R2" s="12" t="n"/>
      <c r="S2" s="12" t="n"/>
      <c r="T2" s="12" t="n"/>
    </row>
    <row r="3" ht="20" customHeight="1">
      <c r="A3" s="12" t="inlineStr">
        <is>
          <t>Required inputs run from Estimate ID through Product Package; Notes are optional.</t>
        </is>
      </c>
      <c r="B3" s="12" t="n"/>
      <c r="C3" s="12" t="n"/>
      <c r="D3" s="12" t="n"/>
      <c r="E3" s="12" t="n"/>
      <c r="F3" s="12" t="n"/>
      <c r="G3" s="12" t="n"/>
      <c r="H3" s="12" t="inlineStr">
        <is>
          <t>Estimate age is evaluated with TODAY().</t>
        </is>
      </c>
      <c r="I3" s="12" t="n"/>
      <c r="J3" s="12" t="n"/>
      <c r="K3" s="12" t="n"/>
      <c r="L3" s="12" t="n"/>
      <c r="M3" s="12" t="n"/>
      <c r="N3" s="12" t="n"/>
      <c r="O3" s="12" t="n"/>
      <c r="P3" s="12" t="n"/>
      <c r="Q3" s="12" t="n"/>
      <c r="R3" s="12" t="n"/>
      <c r="S3" s="12" t="n"/>
      <c r="T3" s="12" t="n"/>
    </row>
    <row r="4" ht="47" customHeight="1">
      <c r="A4" s="13" t="inlineStr">
        <is>
          <t>Estimate ID</t>
        </is>
      </c>
      <c r="B4" s="13" t="inlineStr">
        <is>
          <t>Estimate Date</t>
        </is>
      </c>
      <c r="C4" s="13" t="inlineStr">
        <is>
          <t>Prospect / Site Alias</t>
        </is>
      </c>
      <c r="D4" s="13" t="inlineStr">
        <is>
          <t>Outdoor Area (sq ft)</t>
        </is>
      </c>
      <c r="E4" s="13" t="inlineStr">
        <is>
          <t>One-Way Travel (miles)</t>
        </is>
      </c>
      <c r="F4" s="13" t="inlineStr">
        <is>
          <t>Service Start</t>
        </is>
      </c>
      <c r="G4" s="13" t="inlineStr">
        <is>
          <t>Service End</t>
        </is>
      </c>
      <c r="H4" s="13" t="inlineStr">
        <is>
          <t>Visit Frequency</t>
        </is>
      </c>
      <c r="I4" s="13" t="inlineStr">
        <is>
          <t>Product Package</t>
        </is>
      </c>
      <c r="J4" s="13" t="inlineStr">
        <is>
          <t>Notes</t>
        </is>
      </c>
      <c r="K4" s="14" t="inlineStr">
        <is>
          <t>Planned Visits</t>
        </is>
      </c>
      <c r="L4" s="14" t="inlineStr">
        <is>
          <t>Area Increments</t>
        </is>
      </c>
      <c r="M4" s="14" t="inlineStr">
        <is>
          <t>Area Charge / Visit</t>
        </is>
      </c>
      <c r="N4" s="14" t="inlineStr">
        <is>
          <t>Product-Adjusted Service / Visit</t>
        </is>
      </c>
      <c r="O4" s="14" t="inlineStr">
        <is>
          <t>Round-Trip Miles</t>
        </is>
      </c>
      <c r="P4" s="14" t="inlineStr">
        <is>
          <t>Travel Charge / Visit</t>
        </is>
      </c>
      <c r="Q4" s="14" t="inlineStr">
        <is>
          <t>Frequency Discount</t>
        </is>
      </c>
      <c r="R4" s="14" t="inlineStr">
        <is>
          <t>Estimated Price / Visit</t>
        </is>
      </c>
      <c r="S4" s="14" t="inlineStr">
        <is>
          <t>Estimated Season Total</t>
        </is>
      </c>
      <c r="T4" s="14" t="inlineStr">
        <is>
          <t>Estimate Status</t>
        </is>
      </c>
    </row>
    <row r="5" ht="22" customHeight="1">
      <c r="A5" s="15" t="inlineStr">
        <is>
          <t>MSQ-2601</t>
        </is>
      </c>
      <c r="B5" s="37" t="n">
        <v>46266</v>
      </c>
      <c r="C5" s="17" t="inlineStr">
        <is>
          <t>Willow Patio (Fictional)</t>
        </is>
      </c>
      <c r="D5" s="18" t="n">
        <v>4000</v>
      </c>
      <c r="E5" s="38" t="n">
        <v>6</v>
      </c>
      <c r="F5" s="37" t="n">
        <v>46508</v>
      </c>
      <c r="G5" s="37" t="n">
        <v>46660</v>
      </c>
      <c r="H5" s="17" t="inlineStr">
        <is>
          <t>Monthly</t>
        </is>
      </c>
      <c r="I5" s="17" t="inlineStr">
        <is>
          <t>Standard Package</t>
        </is>
      </c>
      <c r="J5" s="17" t="n"/>
      <c r="K5" s="20">
        <f>IF(OR(F5="",G5="",H5=""),"",IF(G5&lt;F5,"",IF(H5="One-Time",1,IFERROR(IF(VLOOKUP(H5,'Pricing Setup'!$J$4:$L$8,2,FALSE)&lt;=0,"",1+INT((G5-F5)/VLOOKUP(H5,'Pricing Setup'!$J$4:$L$8,2,FALSE))),""))))</f>
        <v/>
      </c>
      <c r="L5" s="20">
        <f>IF(OR(D5="",'Pricing Setup'!$B$5="",'Pricing Setup'!$B$6="",'Pricing Setup'!$B$6&lt;=0),"",IFERROR(MAX(0,ROUNDUP((D5-'Pricing Setup'!$B$5)/'Pricing Setup'!$B$6,0)),""))</f>
        <v/>
      </c>
      <c r="M5" s="39">
        <f>IF(OR(L5="",'Pricing Setup'!$B$7=""),"",IFERROR(ROUND(L5*'Pricing Setup'!$B$7,2),""))</f>
        <v/>
      </c>
      <c r="N5" s="39">
        <f>IF(OR(M5="",I5="",'Pricing Setup'!$B$4=""),"",IFERROR(ROUND(('Pricing Setup'!$B$4+M5)*VLOOKUP(I5,'Pricing Setup'!$E$4:$G$6,2,FALSE)+VLOOKUP(I5,'Pricing Setup'!$E$4:$G$6,3,FALSE),2),""))</f>
        <v/>
      </c>
      <c r="O5" s="40">
        <f>IF(E5="","",IFERROR(IF(E5&lt;0,"",E5*2),""))</f>
        <v/>
      </c>
      <c r="P5" s="39">
        <f>IF(OR(O5="",'Pricing Setup'!$B$8="",'Pricing Setup'!$B$9=""),"",IFERROR(ROUND(MAX(0,O5-'Pricing Setup'!$B$8)*'Pricing Setup'!$B$9,2),""))</f>
        <v/>
      </c>
      <c r="Q5" s="23">
        <f>IF(H5="","",IFERROR(VLOOKUP(H5,'Pricing Setup'!$J$4:$L$8,3,FALSE),""))</f>
        <v/>
      </c>
      <c r="R5" s="39">
        <f>IF(OR(N5="",P5="",Q5="",'Pricing Setup'!$B$10=""),"",IFERROR(MAX('Pricing Setup'!$B$10,ROUND(N5*(1-Q5)+P5,2)),""))</f>
        <v/>
      </c>
      <c r="S5" s="39">
        <f>IF(OR(K5="",R5=""),"",IFERROR(ROUND(K5*R5,2),""))</f>
        <v/>
      </c>
      <c r="T5" s="24">
        <f>IF(COUNTA(A5:J5)=0,"",IFERROR(IF(OR(A5="",B5="",C5="",D5="",E5="",F5="",G5="",H5="",I5=""),"Incomplete",IF(COUNTIF($A$5:$A$154,A5)&gt;1,"Duplicate ID",IF(OR(D5&lt;=0,E5&lt;0,G5&lt;F5),"Check inputs",IF(OR(K5="",N5="",P5="",Q5="",R5="",S5="",COUNTBLANK('Pricing Setup'!$B$4:$B$11)&gt;0),"Check pricing setup",IF(TODAY()-B5&gt;'Pricing Setup'!$B$11,"Review estimate age","Ready"))))),"Check inputs"))</f>
        <v/>
      </c>
    </row>
    <row r="6" ht="22" customHeight="1">
      <c r="A6" s="15" t="inlineStr">
        <is>
          <t>MSQ-2602</t>
        </is>
      </c>
      <c r="B6" s="37" t="n">
        <v>46267</v>
      </c>
      <c r="C6" s="17" t="inlineStr">
        <is>
          <t>Cedar Lawn (Fictional)</t>
        </is>
      </c>
      <c r="D6" s="18" t="n">
        <v>7200</v>
      </c>
      <c r="E6" s="38" t="n">
        <v>14</v>
      </c>
      <c r="F6" s="37" t="n">
        <v>46492</v>
      </c>
      <c r="G6" s="37" t="n">
        <v>46675</v>
      </c>
      <c r="H6" s="17" t="inlineStr">
        <is>
          <t>Every 2 Weeks</t>
        </is>
      </c>
      <c r="I6" s="17" t="inlineStr">
        <is>
          <t>Enhanced Package</t>
        </is>
      </c>
      <c r="J6" s="17" t="n"/>
      <c r="K6" s="20">
        <f>IF(OR(F6="",G6="",H6=""),"",IF(G6&lt;F6,"",IF(H6="One-Time",1,IFERROR(IF(VLOOKUP(H6,'Pricing Setup'!$J$4:$L$8,2,FALSE)&lt;=0,"",1+INT((G6-F6)/VLOOKUP(H6,'Pricing Setup'!$J$4:$L$8,2,FALSE))),""))))</f>
        <v/>
      </c>
      <c r="L6" s="20">
        <f>IF(OR(D6="",'Pricing Setup'!$B$5="",'Pricing Setup'!$B$6="",'Pricing Setup'!$B$6&lt;=0),"",IFERROR(MAX(0,ROUNDUP((D6-'Pricing Setup'!$B$5)/'Pricing Setup'!$B$6,0)),""))</f>
        <v/>
      </c>
      <c r="M6" s="39">
        <f>IF(OR(L6="",'Pricing Setup'!$B$7=""),"",IFERROR(ROUND(L6*'Pricing Setup'!$B$7,2),""))</f>
        <v/>
      </c>
      <c r="N6" s="39">
        <f>IF(OR(M6="",I6="",'Pricing Setup'!$B$4=""),"",IFERROR(ROUND(('Pricing Setup'!$B$4+M6)*VLOOKUP(I6,'Pricing Setup'!$E$4:$G$6,2,FALSE)+VLOOKUP(I6,'Pricing Setup'!$E$4:$G$6,3,FALSE),2),""))</f>
        <v/>
      </c>
      <c r="O6" s="40">
        <f>IF(E6="","",IFERROR(IF(E6&lt;0,"",E6*2),""))</f>
        <v/>
      </c>
      <c r="P6" s="39">
        <f>IF(OR(O6="",'Pricing Setup'!$B$8="",'Pricing Setup'!$B$9=""),"",IFERROR(ROUND(MAX(0,O6-'Pricing Setup'!$B$8)*'Pricing Setup'!$B$9,2),""))</f>
        <v/>
      </c>
      <c r="Q6" s="23">
        <f>IF(H6="","",IFERROR(VLOOKUP(H6,'Pricing Setup'!$J$4:$L$8,3,FALSE),""))</f>
        <v/>
      </c>
      <c r="R6" s="39">
        <f>IF(OR(N6="",P6="",Q6="",'Pricing Setup'!$B$10=""),"",IFERROR(MAX('Pricing Setup'!$B$10,ROUND(N6*(1-Q6)+P6,2)),""))</f>
        <v/>
      </c>
      <c r="S6" s="39">
        <f>IF(OR(K6="",R6=""),"",IFERROR(ROUND(K6*R6,2),""))</f>
        <v/>
      </c>
      <c r="T6" s="24">
        <f>IF(COUNTA(A6:J6)=0,"",IFERROR(IF(OR(A6="",B6="",C6="",D6="",E6="",F6="",G6="",H6="",I6=""),"Incomplete",IF(COUNTIF($A$5:$A$154,A6)&gt;1,"Duplicate ID",IF(OR(D6&lt;=0,E6&lt;0,G6&lt;F6),"Check inputs",IF(OR(K6="",N6="",P6="",Q6="",R6="",S6="",COUNTBLANK('Pricing Setup'!$B$4:$B$11)&gt;0),"Check pricing setup",IF(TODAY()-B6&gt;'Pricing Setup'!$B$11,"Review estimate age","Ready"))))),"Check inputs"))</f>
        <v/>
      </c>
    </row>
    <row r="7" ht="22" customHeight="1">
      <c r="A7" s="15" t="inlineStr">
        <is>
          <t>MSQ-2603</t>
        </is>
      </c>
      <c r="B7" s="37" t="n">
        <v>46268</v>
      </c>
      <c r="C7" s="17" t="inlineStr">
        <is>
          <t>Maple Deck (Fictional)</t>
        </is>
      </c>
      <c r="D7" s="18" t="n">
        <v>12000</v>
      </c>
      <c r="E7" s="38" t="n">
        <v>22.5</v>
      </c>
      <c r="F7" s="37" t="n">
        <v>46517</v>
      </c>
      <c r="G7" s="37" t="n">
        <v>46655</v>
      </c>
      <c r="H7" s="17" t="inlineStr">
        <is>
          <t>Every 3 Weeks</t>
        </is>
      </c>
      <c r="I7" s="17" t="inlineStr">
        <is>
          <t>Specialty Package</t>
        </is>
      </c>
      <c r="J7" s="17" t="n"/>
      <c r="K7" s="20">
        <f>IF(OR(F7="",G7="",H7=""),"",IF(G7&lt;F7,"",IF(H7="One-Time",1,IFERROR(IF(VLOOKUP(H7,'Pricing Setup'!$J$4:$L$8,2,FALSE)&lt;=0,"",1+INT((G7-F7)/VLOOKUP(H7,'Pricing Setup'!$J$4:$L$8,2,FALSE))),""))))</f>
        <v/>
      </c>
      <c r="L7" s="20">
        <f>IF(OR(D7="",'Pricing Setup'!$B$5="",'Pricing Setup'!$B$6="",'Pricing Setup'!$B$6&lt;=0),"",IFERROR(MAX(0,ROUNDUP((D7-'Pricing Setup'!$B$5)/'Pricing Setup'!$B$6,0)),""))</f>
        <v/>
      </c>
      <c r="M7" s="39">
        <f>IF(OR(L7="",'Pricing Setup'!$B$7=""),"",IFERROR(ROUND(L7*'Pricing Setup'!$B$7,2),""))</f>
        <v/>
      </c>
      <c r="N7" s="39">
        <f>IF(OR(M7="",I7="",'Pricing Setup'!$B$4=""),"",IFERROR(ROUND(('Pricing Setup'!$B$4+M7)*VLOOKUP(I7,'Pricing Setup'!$E$4:$G$6,2,FALSE)+VLOOKUP(I7,'Pricing Setup'!$E$4:$G$6,3,FALSE),2),""))</f>
        <v/>
      </c>
      <c r="O7" s="40">
        <f>IF(E7="","",IFERROR(IF(E7&lt;0,"",E7*2),""))</f>
        <v/>
      </c>
      <c r="P7" s="39">
        <f>IF(OR(O7="",'Pricing Setup'!$B$8="",'Pricing Setup'!$B$9=""),"",IFERROR(ROUND(MAX(0,O7-'Pricing Setup'!$B$8)*'Pricing Setup'!$B$9,2),""))</f>
        <v/>
      </c>
      <c r="Q7" s="23">
        <f>IF(H7="","",IFERROR(VLOOKUP(H7,'Pricing Setup'!$J$4:$L$8,3,FALSE),""))</f>
        <v/>
      </c>
      <c r="R7" s="39">
        <f>IF(OR(N7="",P7="",Q7="",'Pricing Setup'!$B$10=""),"",IFERROR(MAX('Pricing Setup'!$B$10,ROUND(N7*(1-Q7)+P7,2)),""))</f>
        <v/>
      </c>
      <c r="S7" s="39">
        <f>IF(OR(K7="",R7=""),"",IFERROR(ROUND(K7*R7,2),""))</f>
        <v/>
      </c>
      <c r="T7" s="24">
        <f>IF(COUNTA(A7:J7)=0,"",IFERROR(IF(OR(A7="",B7="",C7="",D7="",E7="",F7="",G7="",H7="",I7=""),"Incomplete",IF(COUNTIF($A$5:$A$154,A7)&gt;1,"Duplicate ID",IF(OR(D7&lt;=0,E7&lt;0,G7&lt;F7),"Check inputs",IF(OR(K7="",N7="",P7="",Q7="",R7="",S7="",COUNTBLANK('Pricing Setup'!$B$4:$B$11)&gt;0),"Check pricing setup",IF(TODAY()-B7&gt;'Pricing Setup'!$B$11,"Review estimate age","Ready"))))),"Check inputs"))</f>
        <v/>
      </c>
    </row>
    <row r="8" ht="22" customHeight="1">
      <c r="A8" s="15" t="inlineStr">
        <is>
          <t>MSQ-2604</t>
        </is>
      </c>
      <c r="B8" s="37" t="n">
        <v>46269</v>
      </c>
      <c r="C8" s="17" t="inlineStr">
        <is>
          <t>Pine Courtyard (Fictional)</t>
        </is>
      </c>
      <c r="D8" s="18" t="n">
        <v>5000</v>
      </c>
      <c r="E8" s="38" t="n">
        <v>10</v>
      </c>
      <c r="F8" s="37" t="n">
        <v>46539</v>
      </c>
      <c r="G8" s="37" t="n">
        <v>46630</v>
      </c>
      <c r="H8" s="17" t="inlineStr">
        <is>
          <t>Weekly</t>
        </is>
      </c>
      <c r="I8" s="17" t="inlineStr">
        <is>
          <t>Enhanced Package</t>
        </is>
      </c>
      <c r="J8" s="17" t="n"/>
      <c r="K8" s="20">
        <f>IF(OR(F8="",G8="",H8=""),"",IF(G8&lt;F8,"",IF(H8="One-Time",1,IFERROR(IF(VLOOKUP(H8,'Pricing Setup'!$J$4:$L$8,2,FALSE)&lt;=0,"",1+INT((G8-F8)/VLOOKUP(H8,'Pricing Setup'!$J$4:$L$8,2,FALSE))),""))))</f>
        <v/>
      </c>
      <c r="L8" s="20">
        <f>IF(OR(D8="",'Pricing Setup'!$B$5="",'Pricing Setup'!$B$6="",'Pricing Setup'!$B$6&lt;=0),"",IFERROR(MAX(0,ROUNDUP((D8-'Pricing Setup'!$B$5)/'Pricing Setup'!$B$6,0)),""))</f>
        <v/>
      </c>
      <c r="M8" s="39">
        <f>IF(OR(L8="",'Pricing Setup'!$B$7=""),"",IFERROR(ROUND(L8*'Pricing Setup'!$B$7,2),""))</f>
        <v/>
      </c>
      <c r="N8" s="39">
        <f>IF(OR(M8="",I8="",'Pricing Setup'!$B$4=""),"",IFERROR(ROUND(('Pricing Setup'!$B$4+M8)*VLOOKUP(I8,'Pricing Setup'!$E$4:$G$6,2,FALSE)+VLOOKUP(I8,'Pricing Setup'!$E$4:$G$6,3,FALSE),2),""))</f>
        <v/>
      </c>
      <c r="O8" s="40">
        <f>IF(E8="","",IFERROR(IF(E8&lt;0,"",E8*2),""))</f>
        <v/>
      </c>
      <c r="P8" s="39">
        <f>IF(OR(O8="",'Pricing Setup'!$B$8="",'Pricing Setup'!$B$9=""),"",IFERROR(ROUND(MAX(0,O8-'Pricing Setup'!$B$8)*'Pricing Setup'!$B$9,2),""))</f>
        <v/>
      </c>
      <c r="Q8" s="23">
        <f>IF(H8="","",IFERROR(VLOOKUP(H8,'Pricing Setup'!$J$4:$L$8,3,FALSE),""))</f>
        <v/>
      </c>
      <c r="R8" s="39">
        <f>IF(OR(N8="",P8="",Q8="",'Pricing Setup'!$B$10=""),"",IFERROR(MAX('Pricing Setup'!$B$10,ROUND(N8*(1-Q8)+P8,2)),""))</f>
        <v/>
      </c>
      <c r="S8" s="39">
        <f>IF(OR(K8="",R8=""),"",IFERROR(ROUND(K8*R8,2),""))</f>
        <v/>
      </c>
      <c r="T8" s="24">
        <f>IF(COUNTA(A8:J8)=0,"",IFERROR(IF(OR(A8="",B8="",C8="",D8="",E8="",F8="",G8="",H8="",I8=""),"Incomplete",IF(COUNTIF($A$5:$A$154,A8)&gt;1,"Duplicate ID",IF(OR(D8&lt;=0,E8&lt;0,G8&lt;F8),"Check inputs",IF(OR(K8="",N8="",P8="",Q8="",R8="",S8="",COUNTBLANK('Pricing Setup'!$B$4:$B$11)&gt;0),"Check pricing setup",IF(TODAY()-B8&gt;'Pricing Setup'!$B$11,"Review estimate age","Ready"))))),"Check inputs"))</f>
        <v/>
      </c>
    </row>
    <row r="9" ht="22" customHeight="1">
      <c r="A9" s="15" t="inlineStr">
        <is>
          <t>MSQ-2605</t>
        </is>
      </c>
      <c r="B9" s="37" t="n">
        <v>46270</v>
      </c>
      <c r="C9" s="17" t="inlineStr">
        <is>
          <t>Brookside Yard (Fictional)</t>
        </is>
      </c>
      <c r="D9" s="18" t="n">
        <v>5001</v>
      </c>
      <c r="E9" s="38" t="n">
        <v>11</v>
      </c>
      <c r="F9" s="37" t="n">
        <v>46508</v>
      </c>
      <c r="G9" s="37" t="n">
        <v>46508</v>
      </c>
      <c r="H9" s="17" t="inlineStr">
        <is>
          <t>One-Time</t>
        </is>
      </c>
      <c r="I9" s="17" t="inlineStr">
        <is>
          <t>Standard Package</t>
        </is>
      </c>
      <c r="J9" s="17" t="n"/>
      <c r="K9" s="20">
        <f>IF(OR(F9="",G9="",H9=""),"",IF(G9&lt;F9,"",IF(H9="One-Time",1,IFERROR(IF(VLOOKUP(H9,'Pricing Setup'!$J$4:$L$8,2,FALSE)&lt;=0,"",1+INT((G9-F9)/VLOOKUP(H9,'Pricing Setup'!$J$4:$L$8,2,FALSE))),""))))</f>
        <v/>
      </c>
      <c r="L9" s="20">
        <f>IF(OR(D9="",'Pricing Setup'!$B$5="",'Pricing Setup'!$B$6="",'Pricing Setup'!$B$6&lt;=0),"",IFERROR(MAX(0,ROUNDUP((D9-'Pricing Setup'!$B$5)/'Pricing Setup'!$B$6,0)),""))</f>
        <v/>
      </c>
      <c r="M9" s="39">
        <f>IF(OR(L9="",'Pricing Setup'!$B$7=""),"",IFERROR(ROUND(L9*'Pricing Setup'!$B$7,2),""))</f>
        <v/>
      </c>
      <c r="N9" s="39">
        <f>IF(OR(M9="",I9="",'Pricing Setup'!$B$4=""),"",IFERROR(ROUND(('Pricing Setup'!$B$4+M9)*VLOOKUP(I9,'Pricing Setup'!$E$4:$G$6,2,FALSE)+VLOOKUP(I9,'Pricing Setup'!$E$4:$G$6,3,FALSE),2),""))</f>
        <v/>
      </c>
      <c r="O9" s="40">
        <f>IF(E9="","",IFERROR(IF(E9&lt;0,"",E9*2),""))</f>
        <v/>
      </c>
      <c r="P9" s="39">
        <f>IF(OR(O9="",'Pricing Setup'!$B$8="",'Pricing Setup'!$B$9=""),"",IFERROR(ROUND(MAX(0,O9-'Pricing Setup'!$B$8)*'Pricing Setup'!$B$9,2),""))</f>
        <v/>
      </c>
      <c r="Q9" s="23">
        <f>IF(H9="","",IFERROR(VLOOKUP(H9,'Pricing Setup'!$J$4:$L$8,3,FALSE),""))</f>
        <v/>
      </c>
      <c r="R9" s="39">
        <f>IF(OR(N9="",P9="",Q9="",'Pricing Setup'!$B$10=""),"",IFERROR(MAX('Pricing Setup'!$B$10,ROUND(N9*(1-Q9)+P9,2)),""))</f>
        <v/>
      </c>
      <c r="S9" s="39">
        <f>IF(OR(K9="",R9=""),"",IFERROR(ROUND(K9*R9,2),""))</f>
        <v/>
      </c>
      <c r="T9" s="24">
        <f>IF(COUNTA(A9:J9)=0,"",IFERROR(IF(OR(A9="",B9="",C9="",D9="",E9="",F9="",G9="",H9="",I9=""),"Incomplete",IF(COUNTIF($A$5:$A$154,A9)&gt;1,"Duplicate ID",IF(OR(D9&lt;=0,E9&lt;0,G9&lt;F9),"Check inputs",IF(OR(K9="",N9="",P9="",Q9="",R9="",S9="",COUNTBLANK('Pricing Setup'!$B$4:$B$11)&gt;0),"Check pricing setup",IF(TODAY()-B9&gt;'Pricing Setup'!$B$11,"Review estimate age","Ready"))))),"Check inputs"))</f>
        <v/>
      </c>
    </row>
    <row r="10" ht="22" customHeight="1">
      <c r="A10" s="15" t="inlineStr">
        <is>
          <t>MSQ-2606</t>
        </is>
      </c>
      <c r="B10" s="37" t="n">
        <v>46271</v>
      </c>
      <c r="C10" s="17" t="inlineStr">
        <is>
          <t>Sunset Garden (Fictional)</t>
        </is>
      </c>
      <c r="D10" s="18" t="n">
        <v>25000</v>
      </c>
      <c r="E10" s="38" t="n">
        <v>30</v>
      </c>
      <c r="F10" s="37" t="n">
        <v>46478</v>
      </c>
      <c r="G10" s="37" t="n">
        <v>46661</v>
      </c>
      <c r="H10" s="17" t="inlineStr">
        <is>
          <t>Monthly</t>
        </is>
      </c>
      <c r="I10" s="17" t="inlineStr">
        <is>
          <t>Specialty Package</t>
        </is>
      </c>
      <c r="J10" s="17" t="n"/>
      <c r="K10" s="20">
        <f>IF(OR(F10="",G10="",H10=""),"",IF(G10&lt;F10,"",IF(H10="One-Time",1,IFERROR(IF(VLOOKUP(H10,'Pricing Setup'!$J$4:$L$8,2,FALSE)&lt;=0,"",1+INT((G10-F10)/VLOOKUP(H10,'Pricing Setup'!$J$4:$L$8,2,FALSE))),""))))</f>
        <v/>
      </c>
      <c r="L10" s="20">
        <f>IF(OR(D10="",'Pricing Setup'!$B$5="",'Pricing Setup'!$B$6="",'Pricing Setup'!$B$6&lt;=0),"",IFERROR(MAX(0,ROUNDUP((D10-'Pricing Setup'!$B$5)/'Pricing Setup'!$B$6,0)),""))</f>
        <v/>
      </c>
      <c r="M10" s="39">
        <f>IF(OR(L10="",'Pricing Setup'!$B$7=""),"",IFERROR(ROUND(L10*'Pricing Setup'!$B$7,2),""))</f>
        <v/>
      </c>
      <c r="N10" s="39">
        <f>IF(OR(M10="",I10="",'Pricing Setup'!$B$4=""),"",IFERROR(ROUND(('Pricing Setup'!$B$4+M10)*VLOOKUP(I10,'Pricing Setup'!$E$4:$G$6,2,FALSE)+VLOOKUP(I10,'Pricing Setup'!$E$4:$G$6,3,FALSE),2),""))</f>
        <v/>
      </c>
      <c r="O10" s="40">
        <f>IF(E10="","",IFERROR(IF(E10&lt;0,"",E10*2),""))</f>
        <v/>
      </c>
      <c r="P10" s="39">
        <f>IF(OR(O10="",'Pricing Setup'!$B$8="",'Pricing Setup'!$B$9=""),"",IFERROR(ROUND(MAX(0,O10-'Pricing Setup'!$B$8)*'Pricing Setup'!$B$9,2),""))</f>
        <v/>
      </c>
      <c r="Q10" s="23">
        <f>IF(H10="","",IFERROR(VLOOKUP(H10,'Pricing Setup'!$J$4:$L$8,3,FALSE),""))</f>
        <v/>
      </c>
      <c r="R10" s="39">
        <f>IF(OR(N10="",P10="",Q10="",'Pricing Setup'!$B$10=""),"",IFERROR(MAX('Pricing Setup'!$B$10,ROUND(N10*(1-Q10)+P10,2)),""))</f>
        <v/>
      </c>
      <c r="S10" s="39">
        <f>IF(OR(K10="",R10=""),"",IFERROR(ROUND(K10*R10,2),""))</f>
        <v/>
      </c>
      <c r="T10" s="24">
        <f>IF(COUNTA(A10:J10)=0,"",IFERROR(IF(OR(A10="",B10="",C10="",D10="",E10="",F10="",G10="",H10="",I10=""),"Incomplete",IF(COUNTIF($A$5:$A$154,A10)&gt;1,"Duplicate ID",IF(OR(D10&lt;=0,E10&lt;0,G10&lt;F10),"Check inputs",IF(OR(K10="",N10="",P10="",Q10="",R10="",S10="",COUNTBLANK('Pricing Setup'!$B$4:$B$11)&gt;0),"Check pricing setup",IF(TODAY()-B10&gt;'Pricing Setup'!$B$11,"Review estimate age","Ready"))))),"Check inputs"))</f>
        <v/>
      </c>
    </row>
    <row r="11" ht="22" customHeight="1">
      <c r="A11" s="15" t="inlineStr">
        <is>
          <t>MSQ-2607</t>
        </is>
      </c>
      <c r="B11" s="37" t="n">
        <v>46272</v>
      </c>
      <c r="C11" s="17" t="inlineStr">
        <is>
          <t>Oak Terrace (Fictional)</t>
        </is>
      </c>
      <c r="D11" s="18" t="n">
        <v>9500</v>
      </c>
      <c r="E11" s="38" t="n">
        <v>0</v>
      </c>
      <c r="F11" s="37" t="n">
        <v>46522</v>
      </c>
      <c r="G11" s="37" t="n">
        <v>46645</v>
      </c>
      <c r="H11" s="17" t="inlineStr">
        <is>
          <t>Every 2 Weeks</t>
        </is>
      </c>
      <c r="I11" s="17" t="inlineStr">
        <is>
          <t>Standard Package</t>
        </is>
      </c>
      <c r="J11" s="17" t="n"/>
      <c r="K11" s="20">
        <f>IF(OR(F11="",G11="",H11=""),"",IF(G11&lt;F11,"",IF(H11="One-Time",1,IFERROR(IF(VLOOKUP(H11,'Pricing Setup'!$J$4:$L$8,2,FALSE)&lt;=0,"",1+INT((G11-F11)/VLOOKUP(H11,'Pricing Setup'!$J$4:$L$8,2,FALSE))),""))))</f>
        <v/>
      </c>
      <c r="L11" s="20">
        <f>IF(OR(D11="",'Pricing Setup'!$B$5="",'Pricing Setup'!$B$6="",'Pricing Setup'!$B$6&lt;=0),"",IFERROR(MAX(0,ROUNDUP((D11-'Pricing Setup'!$B$5)/'Pricing Setup'!$B$6,0)),""))</f>
        <v/>
      </c>
      <c r="M11" s="39">
        <f>IF(OR(L11="",'Pricing Setup'!$B$7=""),"",IFERROR(ROUND(L11*'Pricing Setup'!$B$7,2),""))</f>
        <v/>
      </c>
      <c r="N11" s="39">
        <f>IF(OR(M11="",I11="",'Pricing Setup'!$B$4=""),"",IFERROR(ROUND(('Pricing Setup'!$B$4+M11)*VLOOKUP(I11,'Pricing Setup'!$E$4:$G$6,2,FALSE)+VLOOKUP(I11,'Pricing Setup'!$E$4:$G$6,3,FALSE),2),""))</f>
        <v/>
      </c>
      <c r="O11" s="40">
        <f>IF(E11="","",IFERROR(IF(E11&lt;0,"",E11*2),""))</f>
        <v/>
      </c>
      <c r="P11" s="39">
        <f>IF(OR(O11="",'Pricing Setup'!$B$8="",'Pricing Setup'!$B$9=""),"",IFERROR(ROUND(MAX(0,O11-'Pricing Setup'!$B$8)*'Pricing Setup'!$B$9,2),""))</f>
        <v/>
      </c>
      <c r="Q11" s="23">
        <f>IF(H11="","",IFERROR(VLOOKUP(H11,'Pricing Setup'!$J$4:$L$8,3,FALSE),""))</f>
        <v/>
      </c>
      <c r="R11" s="39">
        <f>IF(OR(N11="",P11="",Q11="",'Pricing Setup'!$B$10=""),"",IFERROR(MAX('Pricing Setup'!$B$10,ROUND(N11*(1-Q11)+P11,2)),""))</f>
        <v/>
      </c>
      <c r="S11" s="39">
        <f>IF(OR(K11="",R11=""),"",IFERROR(ROUND(K11*R11,2),""))</f>
        <v/>
      </c>
      <c r="T11" s="24">
        <f>IF(COUNTA(A11:J11)=0,"",IFERROR(IF(OR(A11="",B11="",C11="",D11="",E11="",F11="",G11="",H11="",I11=""),"Incomplete",IF(COUNTIF($A$5:$A$154,A11)&gt;1,"Duplicate ID",IF(OR(D11&lt;=0,E11&lt;0,G11&lt;F11),"Check inputs",IF(OR(K11="",N11="",P11="",Q11="",R11="",S11="",COUNTBLANK('Pricing Setup'!$B$4:$B$11)&gt;0),"Check pricing setup",IF(TODAY()-B11&gt;'Pricing Setup'!$B$11,"Review estimate age","Ready"))))),"Check inputs"))</f>
        <v/>
      </c>
    </row>
    <row r="12" ht="22" customHeight="1">
      <c r="A12" s="15" t="inlineStr">
        <is>
          <t>MSQ-2608</t>
        </is>
      </c>
      <c r="B12" s="37" t="n">
        <v>46273</v>
      </c>
      <c r="C12" s="17" t="inlineStr">
        <is>
          <t>Bluebird Lot (Fictional)</t>
        </is>
      </c>
      <c r="D12" s="18" t="n">
        <v>3000</v>
      </c>
      <c r="E12" s="38" t="n">
        <v>18</v>
      </c>
      <c r="F12" s="37" t="n">
        <v>46569</v>
      </c>
      <c r="G12" s="37" t="n">
        <v>46614</v>
      </c>
      <c r="H12" s="17" t="inlineStr">
        <is>
          <t>Every 3 Weeks</t>
        </is>
      </c>
      <c r="I12" s="17" t="inlineStr">
        <is>
          <t>Enhanced Package</t>
        </is>
      </c>
      <c r="J12" s="17" t="n"/>
      <c r="K12" s="20">
        <f>IF(OR(F12="",G12="",H12=""),"",IF(G12&lt;F12,"",IF(H12="One-Time",1,IFERROR(IF(VLOOKUP(H12,'Pricing Setup'!$J$4:$L$8,2,FALSE)&lt;=0,"",1+INT((G12-F12)/VLOOKUP(H12,'Pricing Setup'!$J$4:$L$8,2,FALSE))),""))))</f>
        <v/>
      </c>
      <c r="L12" s="20">
        <f>IF(OR(D12="",'Pricing Setup'!$B$5="",'Pricing Setup'!$B$6="",'Pricing Setup'!$B$6&lt;=0),"",IFERROR(MAX(0,ROUNDUP((D12-'Pricing Setup'!$B$5)/'Pricing Setup'!$B$6,0)),""))</f>
        <v/>
      </c>
      <c r="M12" s="39">
        <f>IF(OR(L12="",'Pricing Setup'!$B$7=""),"",IFERROR(ROUND(L12*'Pricing Setup'!$B$7,2),""))</f>
        <v/>
      </c>
      <c r="N12" s="39">
        <f>IF(OR(M12="",I12="",'Pricing Setup'!$B$4=""),"",IFERROR(ROUND(('Pricing Setup'!$B$4+M12)*VLOOKUP(I12,'Pricing Setup'!$E$4:$G$6,2,FALSE)+VLOOKUP(I12,'Pricing Setup'!$E$4:$G$6,3,FALSE),2),""))</f>
        <v/>
      </c>
      <c r="O12" s="40">
        <f>IF(E12="","",IFERROR(IF(E12&lt;0,"",E12*2),""))</f>
        <v/>
      </c>
      <c r="P12" s="39">
        <f>IF(OR(O12="",'Pricing Setup'!$B$8="",'Pricing Setup'!$B$9=""),"",IFERROR(ROUND(MAX(0,O12-'Pricing Setup'!$B$8)*'Pricing Setup'!$B$9,2),""))</f>
        <v/>
      </c>
      <c r="Q12" s="23">
        <f>IF(H12="","",IFERROR(VLOOKUP(H12,'Pricing Setup'!$J$4:$L$8,3,FALSE),""))</f>
        <v/>
      </c>
      <c r="R12" s="39">
        <f>IF(OR(N12="",P12="",Q12="",'Pricing Setup'!$B$10=""),"",IFERROR(MAX('Pricing Setup'!$B$10,ROUND(N12*(1-Q12)+P12,2)),""))</f>
        <v/>
      </c>
      <c r="S12" s="39">
        <f>IF(OR(K12="",R12=""),"",IFERROR(ROUND(K12*R12,2),""))</f>
        <v/>
      </c>
      <c r="T12" s="24">
        <f>IF(COUNTA(A12:J12)=0,"",IFERROR(IF(OR(A12="",B12="",C12="",D12="",E12="",F12="",G12="",H12="",I12=""),"Incomplete",IF(COUNTIF($A$5:$A$154,A12)&gt;1,"Duplicate ID",IF(OR(D12&lt;=0,E12&lt;0,G12&lt;F12),"Check inputs",IF(OR(K12="",N12="",P12="",Q12="",R12="",S12="",COUNTBLANK('Pricing Setup'!$B$4:$B$11)&gt;0),"Check pricing setup",IF(TODAY()-B12&gt;'Pricing Setup'!$B$11,"Review estimate age","Ready"))))),"Check inputs"))</f>
        <v/>
      </c>
    </row>
    <row r="13" ht="22" customHeight="1">
      <c r="A13" s="15" t="inlineStr">
        <is>
          <t>MSQ-2609</t>
        </is>
      </c>
      <c r="B13" s="37" t="n">
        <v>46274</v>
      </c>
      <c r="C13" s="17" t="inlineStr">
        <is>
          <t>Meadow Walk (Fictional)</t>
        </is>
      </c>
      <c r="D13" s="18" t="n">
        <v>15000</v>
      </c>
      <c r="E13" s="38" t="n">
        <v>8</v>
      </c>
      <c r="F13" s="37" t="n">
        <v>46461</v>
      </c>
      <c r="G13" s="37" t="n">
        <v>46706</v>
      </c>
      <c r="H13" s="17" t="inlineStr">
        <is>
          <t>Weekly</t>
        </is>
      </c>
      <c r="I13" s="17" t="inlineStr">
        <is>
          <t>Specialty Package</t>
        </is>
      </c>
      <c r="J13" s="17" t="n"/>
      <c r="K13" s="20">
        <f>IF(OR(F13="",G13="",H13=""),"",IF(G13&lt;F13,"",IF(H13="One-Time",1,IFERROR(IF(VLOOKUP(H13,'Pricing Setup'!$J$4:$L$8,2,FALSE)&lt;=0,"",1+INT((G13-F13)/VLOOKUP(H13,'Pricing Setup'!$J$4:$L$8,2,FALSE))),""))))</f>
        <v/>
      </c>
      <c r="L13" s="20">
        <f>IF(OR(D13="",'Pricing Setup'!$B$5="",'Pricing Setup'!$B$6="",'Pricing Setup'!$B$6&lt;=0),"",IFERROR(MAX(0,ROUNDUP((D13-'Pricing Setup'!$B$5)/'Pricing Setup'!$B$6,0)),""))</f>
        <v/>
      </c>
      <c r="M13" s="39">
        <f>IF(OR(L13="",'Pricing Setup'!$B$7=""),"",IFERROR(ROUND(L13*'Pricing Setup'!$B$7,2),""))</f>
        <v/>
      </c>
      <c r="N13" s="39">
        <f>IF(OR(M13="",I13="",'Pricing Setup'!$B$4=""),"",IFERROR(ROUND(('Pricing Setup'!$B$4+M13)*VLOOKUP(I13,'Pricing Setup'!$E$4:$G$6,2,FALSE)+VLOOKUP(I13,'Pricing Setup'!$E$4:$G$6,3,FALSE),2),""))</f>
        <v/>
      </c>
      <c r="O13" s="40">
        <f>IF(E13="","",IFERROR(IF(E13&lt;0,"",E13*2),""))</f>
        <v/>
      </c>
      <c r="P13" s="39">
        <f>IF(OR(O13="",'Pricing Setup'!$B$8="",'Pricing Setup'!$B$9=""),"",IFERROR(ROUND(MAX(0,O13-'Pricing Setup'!$B$8)*'Pricing Setup'!$B$9,2),""))</f>
        <v/>
      </c>
      <c r="Q13" s="23">
        <f>IF(H13="","",IFERROR(VLOOKUP(H13,'Pricing Setup'!$J$4:$L$8,3,FALSE),""))</f>
        <v/>
      </c>
      <c r="R13" s="39">
        <f>IF(OR(N13="",P13="",Q13="",'Pricing Setup'!$B$10=""),"",IFERROR(MAX('Pricing Setup'!$B$10,ROUND(N13*(1-Q13)+P13,2)),""))</f>
        <v/>
      </c>
      <c r="S13" s="39">
        <f>IF(OR(K13="",R13=""),"",IFERROR(ROUND(K13*R13,2),""))</f>
        <v/>
      </c>
      <c r="T13" s="24">
        <f>IF(COUNTA(A13:J13)=0,"",IFERROR(IF(OR(A13="",B13="",C13="",D13="",E13="",F13="",G13="",H13="",I13=""),"Incomplete",IF(COUNTIF($A$5:$A$154,A13)&gt;1,"Duplicate ID",IF(OR(D13&lt;=0,E13&lt;0,G13&lt;F13),"Check inputs",IF(OR(K13="",N13="",P13="",Q13="",R13="",S13="",COUNTBLANK('Pricing Setup'!$B$4:$B$11)&gt;0),"Check pricing setup",IF(TODAY()-B13&gt;'Pricing Setup'!$B$11,"Review estimate age","Ready"))))),"Check inputs"))</f>
        <v/>
      </c>
    </row>
    <row r="14" ht="22" customHeight="1">
      <c r="A14" s="15" t="inlineStr">
        <is>
          <t>MSQ-2610</t>
        </is>
      </c>
      <c r="B14" s="37" t="n">
        <v>46275</v>
      </c>
      <c r="C14" s="17" t="inlineStr">
        <is>
          <t>Lantern Yard (Fictional)</t>
        </is>
      </c>
      <c r="D14" s="18" t="n">
        <v>6000</v>
      </c>
      <c r="E14" s="38" t="n">
        <v>12.5</v>
      </c>
      <c r="F14" s="37" t="n">
        <v>46548</v>
      </c>
      <c r="G14" s="37" t="n">
        <v>46640</v>
      </c>
      <c r="H14" s="17" t="inlineStr">
        <is>
          <t>Monthly</t>
        </is>
      </c>
      <c r="I14" s="17" t="inlineStr">
        <is>
          <t>Standard Package</t>
        </is>
      </c>
      <c r="J14" s="17" t="n"/>
      <c r="K14" s="20">
        <f>IF(OR(F14="",G14="",H14=""),"",IF(G14&lt;F14,"",IF(H14="One-Time",1,IFERROR(IF(VLOOKUP(H14,'Pricing Setup'!$J$4:$L$8,2,FALSE)&lt;=0,"",1+INT((G14-F14)/VLOOKUP(H14,'Pricing Setup'!$J$4:$L$8,2,FALSE))),""))))</f>
        <v/>
      </c>
      <c r="L14" s="20">
        <f>IF(OR(D14="",'Pricing Setup'!$B$5="",'Pricing Setup'!$B$6="",'Pricing Setup'!$B$6&lt;=0),"",IFERROR(MAX(0,ROUNDUP((D14-'Pricing Setup'!$B$5)/'Pricing Setup'!$B$6,0)),""))</f>
        <v/>
      </c>
      <c r="M14" s="39">
        <f>IF(OR(L14="",'Pricing Setup'!$B$7=""),"",IFERROR(ROUND(L14*'Pricing Setup'!$B$7,2),""))</f>
        <v/>
      </c>
      <c r="N14" s="39">
        <f>IF(OR(M14="",I14="",'Pricing Setup'!$B$4=""),"",IFERROR(ROUND(('Pricing Setup'!$B$4+M14)*VLOOKUP(I14,'Pricing Setup'!$E$4:$G$6,2,FALSE)+VLOOKUP(I14,'Pricing Setup'!$E$4:$G$6,3,FALSE),2),""))</f>
        <v/>
      </c>
      <c r="O14" s="40">
        <f>IF(E14="","",IFERROR(IF(E14&lt;0,"",E14*2),""))</f>
        <v/>
      </c>
      <c r="P14" s="39">
        <f>IF(OR(O14="",'Pricing Setup'!$B$8="",'Pricing Setup'!$B$9=""),"",IFERROR(ROUND(MAX(0,O14-'Pricing Setup'!$B$8)*'Pricing Setup'!$B$9,2),""))</f>
        <v/>
      </c>
      <c r="Q14" s="23">
        <f>IF(H14="","",IFERROR(VLOOKUP(H14,'Pricing Setup'!$J$4:$L$8,3,FALSE),""))</f>
        <v/>
      </c>
      <c r="R14" s="39">
        <f>IF(OR(N14="",P14="",Q14="",'Pricing Setup'!$B$10=""),"",IFERROR(MAX('Pricing Setup'!$B$10,ROUND(N14*(1-Q14)+P14,2)),""))</f>
        <v/>
      </c>
      <c r="S14" s="39">
        <f>IF(OR(K14="",R14=""),"",IFERROR(ROUND(K14*R14,2),""))</f>
        <v/>
      </c>
      <c r="T14" s="24">
        <f>IF(COUNTA(A14:J14)=0,"",IFERROR(IF(OR(A14="",B14="",C14="",D14="",E14="",F14="",G14="",H14="",I14=""),"Incomplete",IF(COUNTIF($A$5:$A$154,A14)&gt;1,"Duplicate ID",IF(OR(D14&lt;=0,E14&lt;0,G14&lt;F14),"Check inputs",IF(OR(K14="",N14="",P14="",Q14="",R14="",S14="",COUNTBLANK('Pricing Setup'!$B$4:$B$11)&gt;0),"Check pricing setup",IF(TODAY()-B14&gt;'Pricing Setup'!$B$11,"Review estimate age","Ready"))))),"Check inputs"))</f>
        <v/>
      </c>
    </row>
    <row r="15" ht="22" customHeight="1">
      <c r="A15" s="15" t="n"/>
      <c r="B15" s="37" t="n"/>
      <c r="C15" s="17" t="n"/>
      <c r="D15" s="18" t="n"/>
      <c r="E15" s="38" t="n"/>
      <c r="F15" s="37" t="n"/>
      <c r="G15" s="37" t="n"/>
      <c r="H15" s="17" t="n"/>
      <c r="I15" s="17" t="n"/>
      <c r="J15" s="17" t="n"/>
      <c r="K15" s="20">
        <f>IF(OR(F15="",G15="",H15=""),"",IF(G15&lt;F15,"",IF(H15="One-Time",1,IFERROR(IF(VLOOKUP(H15,'Pricing Setup'!$J$4:$L$8,2,FALSE)&lt;=0,"",1+INT((G15-F15)/VLOOKUP(H15,'Pricing Setup'!$J$4:$L$8,2,FALSE))),""))))</f>
        <v/>
      </c>
      <c r="L15" s="20">
        <f>IF(OR(D15="",'Pricing Setup'!$B$5="",'Pricing Setup'!$B$6="",'Pricing Setup'!$B$6&lt;=0),"",IFERROR(MAX(0,ROUNDUP((D15-'Pricing Setup'!$B$5)/'Pricing Setup'!$B$6,0)),""))</f>
        <v/>
      </c>
      <c r="M15" s="39">
        <f>IF(OR(L15="",'Pricing Setup'!$B$7=""),"",IFERROR(ROUND(L15*'Pricing Setup'!$B$7,2),""))</f>
        <v/>
      </c>
      <c r="N15" s="39">
        <f>IF(OR(M15="",I15="",'Pricing Setup'!$B$4=""),"",IFERROR(ROUND(('Pricing Setup'!$B$4+M15)*VLOOKUP(I15,'Pricing Setup'!$E$4:$G$6,2,FALSE)+VLOOKUP(I15,'Pricing Setup'!$E$4:$G$6,3,FALSE),2),""))</f>
        <v/>
      </c>
      <c r="O15" s="40">
        <f>IF(E15="","",IFERROR(IF(E15&lt;0,"",E15*2),""))</f>
        <v/>
      </c>
      <c r="P15" s="39">
        <f>IF(OR(O15="",'Pricing Setup'!$B$8="",'Pricing Setup'!$B$9=""),"",IFERROR(ROUND(MAX(0,O15-'Pricing Setup'!$B$8)*'Pricing Setup'!$B$9,2),""))</f>
        <v/>
      </c>
      <c r="Q15" s="23">
        <f>IF(H15="","",IFERROR(VLOOKUP(H15,'Pricing Setup'!$J$4:$L$8,3,FALSE),""))</f>
        <v/>
      </c>
      <c r="R15" s="39">
        <f>IF(OR(N15="",P15="",Q15="",'Pricing Setup'!$B$10=""),"",IFERROR(MAX('Pricing Setup'!$B$10,ROUND(N15*(1-Q15)+P15,2)),""))</f>
        <v/>
      </c>
      <c r="S15" s="39">
        <f>IF(OR(K15="",R15=""),"",IFERROR(ROUND(K15*R15,2),""))</f>
        <v/>
      </c>
      <c r="T15" s="24">
        <f>IF(COUNTA(A15:J15)=0,"",IFERROR(IF(OR(A15="",B15="",C15="",D15="",E15="",F15="",G15="",H15="",I15=""),"Incomplete",IF(COUNTIF($A$5:$A$154,A15)&gt;1,"Duplicate ID",IF(OR(D15&lt;=0,E15&lt;0,G15&lt;F15),"Check inputs",IF(OR(K15="",N15="",P15="",Q15="",R15="",S15="",COUNTBLANK('Pricing Setup'!$B$4:$B$11)&gt;0),"Check pricing setup",IF(TODAY()-B15&gt;'Pricing Setup'!$B$11,"Review estimate age","Ready"))))),"Check inputs"))</f>
        <v/>
      </c>
    </row>
    <row r="16" ht="22" customHeight="1">
      <c r="A16" s="15" t="n"/>
      <c r="B16" s="37" t="n"/>
      <c r="C16" s="17" t="n"/>
      <c r="D16" s="18" t="n"/>
      <c r="E16" s="38" t="n"/>
      <c r="F16" s="37" t="n"/>
      <c r="G16" s="37" t="n"/>
      <c r="H16" s="17" t="n"/>
      <c r="I16" s="17" t="n"/>
      <c r="J16" s="17" t="n"/>
      <c r="K16" s="20">
        <f>IF(OR(F16="",G16="",H16=""),"",IF(G16&lt;F16,"",IF(H16="One-Time",1,IFERROR(IF(VLOOKUP(H16,'Pricing Setup'!$J$4:$L$8,2,FALSE)&lt;=0,"",1+INT((G16-F16)/VLOOKUP(H16,'Pricing Setup'!$J$4:$L$8,2,FALSE))),""))))</f>
        <v/>
      </c>
      <c r="L16" s="20">
        <f>IF(OR(D16="",'Pricing Setup'!$B$5="",'Pricing Setup'!$B$6="",'Pricing Setup'!$B$6&lt;=0),"",IFERROR(MAX(0,ROUNDUP((D16-'Pricing Setup'!$B$5)/'Pricing Setup'!$B$6,0)),""))</f>
        <v/>
      </c>
      <c r="M16" s="39">
        <f>IF(OR(L16="",'Pricing Setup'!$B$7=""),"",IFERROR(ROUND(L16*'Pricing Setup'!$B$7,2),""))</f>
        <v/>
      </c>
      <c r="N16" s="39">
        <f>IF(OR(M16="",I16="",'Pricing Setup'!$B$4=""),"",IFERROR(ROUND(('Pricing Setup'!$B$4+M16)*VLOOKUP(I16,'Pricing Setup'!$E$4:$G$6,2,FALSE)+VLOOKUP(I16,'Pricing Setup'!$E$4:$G$6,3,FALSE),2),""))</f>
        <v/>
      </c>
      <c r="O16" s="40">
        <f>IF(E16="","",IFERROR(IF(E16&lt;0,"",E16*2),""))</f>
        <v/>
      </c>
      <c r="P16" s="39">
        <f>IF(OR(O16="",'Pricing Setup'!$B$8="",'Pricing Setup'!$B$9=""),"",IFERROR(ROUND(MAX(0,O16-'Pricing Setup'!$B$8)*'Pricing Setup'!$B$9,2),""))</f>
        <v/>
      </c>
      <c r="Q16" s="23">
        <f>IF(H16="","",IFERROR(VLOOKUP(H16,'Pricing Setup'!$J$4:$L$8,3,FALSE),""))</f>
        <v/>
      </c>
      <c r="R16" s="39">
        <f>IF(OR(N16="",P16="",Q16="",'Pricing Setup'!$B$10=""),"",IFERROR(MAX('Pricing Setup'!$B$10,ROUND(N16*(1-Q16)+P16,2)),""))</f>
        <v/>
      </c>
      <c r="S16" s="39">
        <f>IF(OR(K16="",R16=""),"",IFERROR(ROUND(K16*R16,2),""))</f>
        <v/>
      </c>
      <c r="T16" s="24">
        <f>IF(COUNTA(A16:J16)=0,"",IFERROR(IF(OR(A16="",B16="",C16="",D16="",E16="",F16="",G16="",H16="",I16=""),"Incomplete",IF(COUNTIF($A$5:$A$154,A16)&gt;1,"Duplicate ID",IF(OR(D16&lt;=0,E16&lt;0,G16&lt;F16),"Check inputs",IF(OR(K16="",N16="",P16="",Q16="",R16="",S16="",COUNTBLANK('Pricing Setup'!$B$4:$B$11)&gt;0),"Check pricing setup",IF(TODAY()-B16&gt;'Pricing Setup'!$B$11,"Review estimate age","Ready"))))),"Check inputs"))</f>
        <v/>
      </c>
    </row>
    <row r="17" ht="22" customHeight="1">
      <c r="A17" s="15" t="n"/>
      <c r="B17" s="37" t="n"/>
      <c r="C17" s="17" t="n"/>
      <c r="D17" s="18" t="n"/>
      <c r="E17" s="38" t="n"/>
      <c r="F17" s="37" t="n"/>
      <c r="G17" s="37" t="n"/>
      <c r="H17" s="17" t="n"/>
      <c r="I17" s="17" t="n"/>
      <c r="J17" s="17" t="n"/>
      <c r="K17" s="20">
        <f>IF(OR(F17="",G17="",H17=""),"",IF(G17&lt;F17,"",IF(H17="One-Time",1,IFERROR(IF(VLOOKUP(H17,'Pricing Setup'!$J$4:$L$8,2,FALSE)&lt;=0,"",1+INT((G17-F17)/VLOOKUP(H17,'Pricing Setup'!$J$4:$L$8,2,FALSE))),""))))</f>
        <v/>
      </c>
      <c r="L17" s="20">
        <f>IF(OR(D17="",'Pricing Setup'!$B$5="",'Pricing Setup'!$B$6="",'Pricing Setup'!$B$6&lt;=0),"",IFERROR(MAX(0,ROUNDUP((D17-'Pricing Setup'!$B$5)/'Pricing Setup'!$B$6,0)),""))</f>
        <v/>
      </c>
      <c r="M17" s="39">
        <f>IF(OR(L17="",'Pricing Setup'!$B$7=""),"",IFERROR(ROUND(L17*'Pricing Setup'!$B$7,2),""))</f>
        <v/>
      </c>
      <c r="N17" s="39">
        <f>IF(OR(M17="",I17="",'Pricing Setup'!$B$4=""),"",IFERROR(ROUND(('Pricing Setup'!$B$4+M17)*VLOOKUP(I17,'Pricing Setup'!$E$4:$G$6,2,FALSE)+VLOOKUP(I17,'Pricing Setup'!$E$4:$G$6,3,FALSE),2),""))</f>
        <v/>
      </c>
      <c r="O17" s="40">
        <f>IF(E17="","",IFERROR(IF(E17&lt;0,"",E17*2),""))</f>
        <v/>
      </c>
      <c r="P17" s="39">
        <f>IF(OR(O17="",'Pricing Setup'!$B$8="",'Pricing Setup'!$B$9=""),"",IFERROR(ROUND(MAX(0,O17-'Pricing Setup'!$B$8)*'Pricing Setup'!$B$9,2),""))</f>
        <v/>
      </c>
      <c r="Q17" s="23">
        <f>IF(H17="","",IFERROR(VLOOKUP(H17,'Pricing Setup'!$J$4:$L$8,3,FALSE),""))</f>
        <v/>
      </c>
      <c r="R17" s="39">
        <f>IF(OR(N17="",P17="",Q17="",'Pricing Setup'!$B$10=""),"",IFERROR(MAX('Pricing Setup'!$B$10,ROUND(N17*(1-Q17)+P17,2)),""))</f>
        <v/>
      </c>
      <c r="S17" s="39">
        <f>IF(OR(K17="",R17=""),"",IFERROR(ROUND(K17*R17,2),""))</f>
        <v/>
      </c>
      <c r="T17" s="24">
        <f>IF(COUNTA(A17:J17)=0,"",IFERROR(IF(OR(A17="",B17="",C17="",D17="",E17="",F17="",G17="",H17="",I17=""),"Incomplete",IF(COUNTIF($A$5:$A$154,A17)&gt;1,"Duplicate ID",IF(OR(D17&lt;=0,E17&lt;0,G17&lt;F17),"Check inputs",IF(OR(K17="",N17="",P17="",Q17="",R17="",S17="",COUNTBLANK('Pricing Setup'!$B$4:$B$11)&gt;0),"Check pricing setup",IF(TODAY()-B17&gt;'Pricing Setup'!$B$11,"Review estimate age","Ready"))))),"Check inputs"))</f>
        <v/>
      </c>
    </row>
    <row r="18" ht="22" customHeight="1">
      <c r="A18" s="15" t="n"/>
      <c r="B18" s="37" t="n"/>
      <c r="C18" s="17" t="n"/>
      <c r="D18" s="18" t="n"/>
      <c r="E18" s="38" t="n"/>
      <c r="F18" s="37" t="n"/>
      <c r="G18" s="37" t="n"/>
      <c r="H18" s="17" t="n"/>
      <c r="I18" s="17" t="n"/>
      <c r="J18" s="17" t="n"/>
      <c r="K18" s="20">
        <f>IF(OR(F18="",G18="",H18=""),"",IF(G18&lt;F18,"",IF(H18="One-Time",1,IFERROR(IF(VLOOKUP(H18,'Pricing Setup'!$J$4:$L$8,2,FALSE)&lt;=0,"",1+INT((G18-F18)/VLOOKUP(H18,'Pricing Setup'!$J$4:$L$8,2,FALSE))),""))))</f>
        <v/>
      </c>
      <c r="L18" s="20">
        <f>IF(OR(D18="",'Pricing Setup'!$B$5="",'Pricing Setup'!$B$6="",'Pricing Setup'!$B$6&lt;=0),"",IFERROR(MAX(0,ROUNDUP((D18-'Pricing Setup'!$B$5)/'Pricing Setup'!$B$6,0)),""))</f>
        <v/>
      </c>
      <c r="M18" s="39">
        <f>IF(OR(L18="",'Pricing Setup'!$B$7=""),"",IFERROR(ROUND(L18*'Pricing Setup'!$B$7,2),""))</f>
        <v/>
      </c>
      <c r="N18" s="39">
        <f>IF(OR(M18="",I18="",'Pricing Setup'!$B$4=""),"",IFERROR(ROUND(('Pricing Setup'!$B$4+M18)*VLOOKUP(I18,'Pricing Setup'!$E$4:$G$6,2,FALSE)+VLOOKUP(I18,'Pricing Setup'!$E$4:$G$6,3,FALSE),2),""))</f>
        <v/>
      </c>
      <c r="O18" s="40">
        <f>IF(E18="","",IFERROR(IF(E18&lt;0,"",E18*2),""))</f>
        <v/>
      </c>
      <c r="P18" s="39">
        <f>IF(OR(O18="",'Pricing Setup'!$B$8="",'Pricing Setup'!$B$9=""),"",IFERROR(ROUND(MAX(0,O18-'Pricing Setup'!$B$8)*'Pricing Setup'!$B$9,2),""))</f>
        <v/>
      </c>
      <c r="Q18" s="23">
        <f>IF(H18="","",IFERROR(VLOOKUP(H18,'Pricing Setup'!$J$4:$L$8,3,FALSE),""))</f>
        <v/>
      </c>
      <c r="R18" s="39">
        <f>IF(OR(N18="",P18="",Q18="",'Pricing Setup'!$B$10=""),"",IFERROR(MAX('Pricing Setup'!$B$10,ROUND(N18*(1-Q18)+P18,2)),""))</f>
        <v/>
      </c>
      <c r="S18" s="39">
        <f>IF(OR(K18="",R18=""),"",IFERROR(ROUND(K18*R18,2),""))</f>
        <v/>
      </c>
      <c r="T18" s="24">
        <f>IF(COUNTA(A18:J18)=0,"",IFERROR(IF(OR(A18="",B18="",C18="",D18="",E18="",F18="",G18="",H18="",I18=""),"Incomplete",IF(COUNTIF($A$5:$A$154,A18)&gt;1,"Duplicate ID",IF(OR(D18&lt;=0,E18&lt;0,G18&lt;F18),"Check inputs",IF(OR(K18="",N18="",P18="",Q18="",R18="",S18="",COUNTBLANK('Pricing Setup'!$B$4:$B$11)&gt;0),"Check pricing setup",IF(TODAY()-B18&gt;'Pricing Setup'!$B$11,"Review estimate age","Ready"))))),"Check inputs"))</f>
        <v/>
      </c>
    </row>
    <row r="19" ht="22" customHeight="1">
      <c r="A19" s="15" t="n"/>
      <c r="B19" s="37" t="n"/>
      <c r="C19" s="17" t="n"/>
      <c r="D19" s="18" t="n"/>
      <c r="E19" s="38" t="n"/>
      <c r="F19" s="37" t="n"/>
      <c r="G19" s="37" t="n"/>
      <c r="H19" s="17" t="n"/>
      <c r="I19" s="17" t="n"/>
      <c r="J19" s="17" t="n"/>
      <c r="K19" s="20">
        <f>IF(OR(F19="",G19="",H19=""),"",IF(G19&lt;F19,"",IF(H19="One-Time",1,IFERROR(IF(VLOOKUP(H19,'Pricing Setup'!$J$4:$L$8,2,FALSE)&lt;=0,"",1+INT((G19-F19)/VLOOKUP(H19,'Pricing Setup'!$J$4:$L$8,2,FALSE))),""))))</f>
        <v/>
      </c>
      <c r="L19" s="20">
        <f>IF(OR(D19="",'Pricing Setup'!$B$5="",'Pricing Setup'!$B$6="",'Pricing Setup'!$B$6&lt;=0),"",IFERROR(MAX(0,ROUNDUP((D19-'Pricing Setup'!$B$5)/'Pricing Setup'!$B$6,0)),""))</f>
        <v/>
      </c>
      <c r="M19" s="39">
        <f>IF(OR(L19="",'Pricing Setup'!$B$7=""),"",IFERROR(ROUND(L19*'Pricing Setup'!$B$7,2),""))</f>
        <v/>
      </c>
      <c r="N19" s="39">
        <f>IF(OR(M19="",I19="",'Pricing Setup'!$B$4=""),"",IFERROR(ROUND(('Pricing Setup'!$B$4+M19)*VLOOKUP(I19,'Pricing Setup'!$E$4:$G$6,2,FALSE)+VLOOKUP(I19,'Pricing Setup'!$E$4:$G$6,3,FALSE),2),""))</f>
        <v/>
      </c>
      <c r="O19" s="40">
        <f>IF(E19="","",IFERROR(IF(E19&lt;0,"",E19*2),""))</f>
        <v/>
      </c>
      <c r="P19" s="39">
        <f>IF(OR(O19="",'Pricing Setup'!$B$8="",'Pricing Setup'!$B$9=""),"",IFERROR(ROUND(MAX(0,O19-'Pricing Setup'!$B$8)*'Pricing Setup'!$B$9,2),""))</f>
        <v/>
      </c>
      <c r="Q19" s="23">
        <f>IF(H19="","",IFERROR(VLOOKUP(H19,'Pricing Setup'!$J$4:$L$8,3,FALSE),""))</f>
        <v/>
      </c>
      <c r="R19" s="39">
        <f>IF(OR(N19="",P19="",Q19="",'Pricing Setup'!$B$10=""),"",IFERROR(MAX('Pricing Setup'!$B$10,ROUND(N19*(1-Q19)+P19,2)),""))</f>
        <v/>
      </c>
      <c r="S19" s="39">
        <f>IF(OR(K19="",R19=""),"",IFERROR(ROUND(K19*R19,2),""))</f>
        <v/>
      </c>
      <c r="T19" s="24">
        <f>IF(COUNTA(A19:J19)=0,"",IFERROR(IF(OR(A19="",B19="",C19="",D19="",E19="",F19="",G19="",H19="",I19=""),"Incomplete",IF(COUNTIF($A$5:$A$154,A19)&gt;1,"Duplicate ID",IF(OR(D19&lt;=0,E19&lt;0,G19&lt;F19),"Check inputs",IF(OR(K19="",N19="",P19="",Q19="",R19="",S19="",COUNTBLANK('Pricing Setup'!$B$4:$B$11)&gt;0),"Check pricing setup",IF(TODAY()-B19&gt;'Pricing Setup'!$B$11,"Review estimate age","Ready"))))),"Check inputs"))</f>
        <v/>
      </c>
    </row>
    <row r="20" ht="22" customHeight="1">
      <c r="A20" s="15" t="n"/>
      <c r="B20" s="37" t="n"/>
      <c r="C20" s="17" t="n"/>
      <c r="D20" s="18" t="n"/>
      <c r="E20" s="38" t="n"/>
      <c r="F20" s="37" t="n"/>
      <c r="G20" s="37" t="n"/>
      <c r="H20" s="17" t="n"/>
      <c r="I20" s="17" t="n"/>
      <c r="J20" s="17" t="n"/>
      <c r="K20" s="20">
        <f>IF(OR(F20="",G20="",H20=""),"",IF(G20&lt;F20,"",IF(H20="One-Time",1,IFERROR(IF(VLOOKUP(H20,'Pricing Setup'!$J$4:$L$8,2,FALSE)&lt;=0,"",1+INT((G20-F20)/VLOOKUP(H20,'Pricing Setup'!$J$4:$L$8,2,FALSE))),""))))</f>
        <v/>
      </c>
      <c r="L20" s="20">
        <f>IF(OR(D20="",'Pricing Setup'!$B$5="",'Pricing Setup'!$B$6="",'Pricing Setup'!$B$6&lt;=0),"",IFERROR(MAX(0,ROUNDUP((D20-'Pricing Setup'!$B$5)/'Pricing Setup'!$B$6,0)),""))</f>
        <v/>
      </c>
      <c r="M20" s="39">
        <f>IF(OR(L20="",'Pricing Setup'!$B$7=""),"",IFERROR(ROUND(L20*'Pricing Setup'!$B$7,2),""))</f>
        <v/>
      </c>
      <c r="N20" s="39">
        <f>IF(OR(M20="",I20="",'Pricing Setup'!$B$4=""),"",IFERROR(ROUND(('Pricing Setup'!$B$4+M20)*VLOOKUP(I20,'Pricing Setup'!$E$4:$G$6,2,FALSE)+VLOOKUP(I20,'Pricing Setup'!$E$4:$G$6,3,FALSE),2),""))</f>
        <v/>
      </c>
      <c r="O20" s="40">
        <f>IF(E20="","",IFERROR(IF(E20&lt;0,"",E20*2),""))</f>
        <v/>
      </c>
      <c r="P20" s="39">
        <f>IF(OR(O20="",'Pricing Setup'!$B$8="",'Pricing Setup'!$B$9=""),"",IFERROR(ROUND(MAX(0,O20-'Pricing Setup'!$B$8)*'Pricing Setup'!$B$9,2),""))</f>
        <v/>
      </c>
      <c r="Q20" s="23">
        <f>IF(H20="","",IFERROR(VLOOKUP(H20,'Pricing Setup'!$J$4:$L$8,3,FALSE),""))</f>
        <v/>
      </c>
      <c r="R20" s="39">
        <f>IF(OR(N20="",P20="",Q20="",'Pricing Setup'!$B$10=""),"",IFERROR(MAX('Pricing Setup'!$B$10,ROUND(N20*(1-Q20)+P20,2)),""))</f>
        <v/>
      </c>
      <c r="S20" s="39">
        <f>IF(OR(K20="",R20=""),"",IFERROR(ROUND(K20*R20,2),""))</f>
        <v/>
      </c>
      <c r="T20" s="24">
        <f>IF(COUNTA(A20:J20)=0,"",IFERROR(IF(OR(A20="",B20="",C20="",D20="",E20="",F20="",G20="",H20="",I20=""),"Incomplete",IF(COUNTIF($A$5:$A$154,A20)&gt;1,"Duplicate ID",IF(OR(D20&lt;=0,E20&lt;0,G20&lt;F20),"Check inputs",IF(OR(K20="",N20="",P20="",Q20="",R20="",S20="",COUNTBLANK('Pricing Setup'!$B$4:$B$11)&gt;0),"Check pricing setup",IF(TODAY()-B20&gt;'Pricing Setup'!$B$11,"Review estimate age","Ready"))))),"Check inputs"))</f>
        <v/>
      </c>
    </row>
    <row r="21" ht="22" customHeight="1">
      <c r="A21" s="15" t="n"/>
      <c r="B21" s="37" t="n"/>
      <c r="C21" s="17" t="n"/>
      <c r="D21" s="18" t="n"/>
      <c r="E21" s="38" t="n"/>
      <c r="F21" s="37" t="n"/>
      <c r="G21" s="37" t="n"/>
      <c r="H21" s="17" t="n"/>
      <c r="I21" s="17" t="n"/>
      <c r="J21" s="17" t="n"/>
      <c r="K21" s="20">
        <f>IF(OR(F21="",G21="",H21=""),"",IF(G21&lt;F21,"",IF(H21="One-Time",1,IFERROR(IF(VLOOKUP(H21,'Pricing Setup'!$J$4:$L$8,2,FALSE)&lt;=0,"",1+INT((G21-F21)/VLOOKUP(H21,'Pricing Setup'!$J$4:$L$8,2,FALSE))),""))))</f>
        <v/>
      </c>
      <c r="L21" s="20">
        <f>IF(OR(D21="",'Pricing Setup'!$B$5="",'Pricing Setup'!$B$6="",'Pricing Setup'!$B$6&lt;=0),"",IFERROR(MAX(0,ROUNDUP((D21-'Pricing Setup'!$B$5)/'Pricing Setup'!$B$6,0)),""))</f>
        <v/>
      </c>
      <c r="M21" s="39">
        <f>IF(OR(L21="",'Pricing Setup'!$B$7=""),"",IFERROR(ROUND(L21*'Pricing Setup'!$B$7,2),""))</f>
        <v/>
      </c>
      <c r="N21" s="39">
        <f>IF(OR(M21="",I21="",'Pricing Setup'!$B$4=""),"",IFERROR(ROUND(('Pricing Setup'!$B$4+M21)*VLOOKUP(I21,'Pricing Setup'!$E$4:$G$6,2,FALSE)+VLOOKUP(I21,'Pricing Setup'!$E$4:$G$6,3,FALSE),2),""))</f>
        <v/>
      </c>
      <c r="O21" s="40">
        <f>IF(E21="","",IFERROR(IF(E21&lt;0,"",E21*2),""))</f>
        <v/>
      </c>
      <c r="P21" s="39">
        <f>IF(OR(O21="",'Pricing Setup'!$B$8="",'Pricing Setup'!$B$9=""),"",IFERROR(ROUND(MAX(0,O21-'Pricing Setup'!$B$8)*'Pricing Setup'!$B$9,2),""))</f>
        <v/>
      </c>
      <c r="Q21" s="23">
        <f>IF(H21="","",IFERROR(VLOOKUP(H21,'Pricing Setup'!$J$4:$L$8,3,FALSE),""))</f>
        <v/>
      </c>
      <c r="R21" s="39">
        <f>IF(OR(N21="",P21="",Q21="",'Pricing Setup'!$B$10=""),"",IFERROR(MAX('Pricing Setup'!$B$10,ROUND(N21*(1-Q21)+P21,2)),""))</f>
        <v/>
      </c>
      <c r="S21" s="39">
        <f>IF(OR(K21="",R21=""),"",IFERROR(ROUND(K21*R21,2),""))</f>
        <v/>
      </c>
      <c r="T21" s="24">
        <f>IF(COUNTA(A21:J21)=0,"",IFERROR(IF(OR(A21="",B21="",C21="",D21="",E21="",F21="",G21="",H21="",I21=""),"Incomplete",IF(COUNTIF($A$5:$A$154,A21)&gt;1,"Duplicate ID",IF(OR(D21&lt;=0,E21&lt;0,G21&lt;F21),"Check inputs",IF(OR(K21="",N21="",P21="",Q21="",R21="",S21="",COUNTBLANK('Pricing Setup'!$B$4:$B$11)&gt;0),"Check pricing setup",IF(TODAY()-B21&gt;'Pricing Setup'!$B$11,"Review estimate age","Ready"))))),"Check inputs"))</f>
        <v/>
      </c>
    </row>
    <row r="22" ht="22" customHeight="1">
      <c r="A22" s="15" t="n"/>
      <c r="B22" s="37" t="n"/>
      <c r="C22" s="17" t="n"/>
      <c r="D22" s="18" t="n"/>
      <c r="E22" s="38" t="n"/>
      <c r="F22" s="37" t="n"/>
      <c r="G22" s="37" t="n"/>
      <c r="H22" s="17" t="n"/>
      <c r="I22" s="17" t="n"/>
      <c r="J22" s="17" t="n"/>
      <c r="K22" s="20">
        <f>IF(OR(F22="",G22="",H22=""),"",IF(G22&lt;F22,"",IF(H22="One-Time",1,IFERROR(IF(VLOOKUP(H22,'Pricing Setup'!$J$4:$L$8,2,FALSE)&lt;=0,"",1+INT((G22-F22)/VLOOKUP(H22,'Pricing Setup'!$J$4:$L$8,2,FALSE))),""))))</f>
        <v/>
      </c>
      <c r="L22" s="20">
        <f>IF(OR(D22="",'Pricing Setup'!$B$5="",'Pricing Setup'!$B$6="",'Pricing Setup'!$B$6&lt;=0),"",IFERROR(MAX(0,ROUNDUP((D22-'Pricing Setup'!$B$5)/'Pricing Setup'!$B$6,0)),""))</f>
        <v/>
      </c>
      <c r="M22" s="39">
        <f>IF(OR(L22="",'Pricing Setup'!$B$7=""),"",IFERROR(ROUND(L22*'Pricing Setup'!$B$7,2),""))</f>
        <v/>
      </c>
      <c r="N22" s="39">
        <f>IF(OR(M22="",I22="",'Pricing Setup'!$B$4=""),"",IFERROR(ROUND(('Pricing Setup'!$B$4+M22)*VLOOKUP(I22,'Pricing Setup'!$E$4:$G$6,2,FALSE)+VLOOKUP(I22,'Pricing Setup'!$E$4:$G$6,3,FALSE),2),""))</f>
        <v/>
      </c>
      <c r="O22" s="40">
        <f>IF(E22="","",IFERROR(IF(E22&lt;0,"",E22*2),""))</f>
        <v/>
      </c>
      <c r="P22" s="39">
        <f>IF(OR(O22="",'Pricing Setup'!$B$8="",'Pricing Setup'!$B$9=""),"",IFERROR(ROUND(MAX(0,O22-'Pricing Setup'!$B$8)*'Pricing Setup'!$B$9,2),""))</f>
        <v/>
      </c>
      <c r="Q22" s="23">
        <f>IF(H22="","",IFERROR(VLOOKUP(H22,'Pricing Setup'!$J$4:$L$8,3,FALSE),""))</f>
        <v/>
      </c>
      <c r="R22" s="39">
        <f>IF(OR(N22="",P22="",Q22="",'Pricing Setup'!$B$10=""),"",IFERROR(MAX('Pricing Setup'!$B$10,ROUND(N22*(1-Q22)+P22,2)),""))</f>
        <v/>
      </c>
      <c r="S22" s="39">
        <f>IF(OR(K22="",R22=""),"",IFERROR(ROUND(K22*R22,2),""))</f>
        <v/>
      </c>
      <c r="T22" s="24">
        <f>IF(COUNTA(A22:J22)=0,"",IFERROR(IF(OR(A22="",B22="",C22="",D22="",E22="",F22="",G22="",H22="",I22=""),"Incomplete",IF(COUNTIF($A$5:$A$154,A22)&gt;1,"Duplicate ID",IF(OR(D22&lt;=0,E22&lt;0,G22&lt;F22),"Check inputs",IF(OR(K22="",N22="",P22="",Q22="",R22="",S22="",COUNTBLANK('Pricing Setup'!$B$4:$B$11)&gt;0),"Check pricing setup",IF(TODAY()-B22&gt;'Pricing Setup'!$B$11,"Review estimate age","Ready"))))),"Check inputs"))</f>
        <v/>
      </c>
    </row>
    <row r="23" ht="22" customHeight="1">
      <c r="A23" s="15" t="n"/>
      <c r="B23" s="37" t="n"/>
      <c r="C23" s="17" t="n"/>
      <c r="D23" s="18" t="n"/>
      <c r="E23" s="38" t="n"/>
      <c r="F23" s="37" t="n"/>
      <c r="G23" s="37" t="n"/>
      <c r="H23" s="17" t="n"/>
      <c r="I23" s="17" t="n"/>
      <c r="J23" s="17" t="n"/>
      <c r="K23" s="20">
        <f>IF(OR(F23="",G23="",H23=""),"",IF(G23&lt;F23,"",IF(H23="One-Time",1,IFERROR(IF(VLOOKUP(H23,'Pricing Setup'!$J$4:$L$8,2,FALSE)&lt;=0,"",1+INT((G23-F23)/VLOOKUP(H23,'Pricing Setup'!$J$4:$L$8,2,FALSE))),""))))</f>
        <v/>
      </c>
      <c r="L23" s="20">
        <f>IF(OR(D23="",'Pricing Setup'!$B$5="",'Pricing Setup'!$B$6="",'Pricing Setup'!$B$6&lt;=0),"",IFERROR(MAX(0,ROUNDUP((D23-'Pricing Setup'!$B$5)/'Pricing Setup'!$B$6,0)),""))</f>
        <v/>
      </c>
      <c r="M23" s="39">
        <f>IF(OR(L23="",'Pricing Setup'!$B$7=""),"",IFERROR(ROUND(L23*'Pricing Setup'!$B$7,2),""))</f>
        <v/>
      </c>
      <c r="N23" s="39">
        <f>IF(OR(M23="",I23="",'Pricing Setup'!$B$4=""),"",IFERROR(ROUND(('Pricing Setup'!$B$4+M23)*VLOOKUP(I23,'Pricing Setup'!$E$4:$G$6,2,FALSE)+VLOOKUP(I23,'Pricing Setup'!$E$4:$G$6,3,FALSE),2),""))</f>
        <v/>
      </c>
      <c r="O23" s="40">
        <f>IF(E23="","",IFERROR(IF(E23&lt;0,"",E23*2),""))</f>
        <v/>
      </c>
      <c r="P23" s="39">
        <f>IF(OR(O23="",'Pricing Setup'!$B$8="",'Pricing Setup'!$B$9=""),"",IFERROR(ROUND(MAX(0,O23-'Pricing Setup'!$B$8)*'Pricing Setup'!$B$9,2),""))</f>
        <v/>
      </c>
      <c r="Q23" s="23">
        <f>IF(H23="","",IFERROR(VLOOKUP(H23,'Pricing Setup'!$J$4:$L$8,3,FALSE),""))</f>
        <v/>
      </c>
      <c r="R23" s="39">
        <f>IF(OR(N23="",P23="",Q23="",'Pricing Setup'!$B$10=""),"",IFERROR(MAX('Pricing Setup'!$B$10,ROUND(N23*(1-Q23)+P23,2)),""))</f>
        <v/>
      </c>
      <c r="S23" s="39">
        <f>IF(OR(K23="",R23=""),"",IFERROR(ROUND(K23*R23,2),""))</f>
        <v/>
      </c>
      <c r="T23" s="24">
        <f>IF(COUNTA(A23:J23)=0,"",IFERROR(IF(OR(A23="",B23="",C23="",D23="",E23="",F23="",G23="",H23="",I23=""),"Incomplete",IF(COUNTIF($A$5:$A$154,A23)&gt;1,"Duplicate ID",IF(OR(D23&lt;=0,E23&lt;0,G23&lt;F23),"Check inputs",IF(OR(K23="",N23="",P23="",Q23="",R23="",S23="",COUNTBLANK('Pricing Setup'!$B$4:$B$11)&gt;0),"Check pricing setup",IF(TODAY()-B23&gt;'Pricing Setup'!$B$11,"Review estimate age","Ready"))))),"Check inputs"))</f>
        <v/>
      </c>
    </row>
    <row r="24" ht="22" customHeight="1">
      <c r="A24" s="15" t="n"/>
      <c r="B24" s="37" t="n"/>
      <c r="C24" s="17" t="n"/>
      <c r="D24" s="18" t="n"/>
      <c r="E24" s="38" t="n"/>
      <c r="F24" s="37" t="n"/>
      <c r="G24" s="37" t="n"/>
      <c r="H24" s="17" t="n"/>
      <c r="I24" s="17" t="n"/>
      <c r="J24" s="17" t="n"/>
      <c r="K24" s="20">
        <f>IF(OR(F24="",G24="",H24=""),"",IF(G24&lt;F24,"",IF(H24="One-Time",1,IFERROR(IF(VLOOKUP(H24,'Pricing Setup'!$J$4:$L$8,2,FALSE)&lt;=0,"",1+INT((G24-F24)/VLOOKUP(H24,'Pricing Setup'!$J$4:$L$8,2,FALSE))),""))))</f>
        <v/>
      </c>
      <c r="L24" s="20">
        <f>IF(OR(D24="",'Pricing Setup'!$B$5="",'Pricing Setup'!$B$6="",'Pricing Setup'!$B$6&lt;=0),"",IFERROR(MAX(0,ROUNDUP((D24-'Pricing Setup'!$B$5)/'Pricing Setup'!$B$6,0)),""))</f>
        <v/>
      </c>
      <c r="M24" s="39">
        <f>IF(OR(L24="",'Pricing Setup'!$B$7=""),"",IFERROR(ROUND(L24*'Pricing Setup'!$B$7,2),""))</f>
        <v/>
      </c>
      <c r="N24" s="39">
        <f>IF(OR(M24="",I24="",'Pricing Setup'!$B$4=""),"",IFERROR(ROUND(('Pricing Setup'!$B$4+M24)*VLOOKUP(I24,'Pricing Setup'!$E$4:$G$6,2,FALSE)+VLOOKUP(I24,'Pricing Setup'!$E$4:$G$6,3,FALSE),2),""))</f>
        <v/>
      </c>
      <c r="O24" s="40">
        <f>IF(E24="","",IFERROR(IF(E24&lt;0,"",E24*2),""))</f>
        <v/>
      </c>
      <c r="P24" s="39">
        <f>IF(OR(O24="",'Pricing Setup'!$B$8="",'Pricing Setup'!$B$9=""),"",IFERROR(ROUND(MAX(0,O24-'Pricing Setup'!$B$8)*'Pricing Setup'!$B$9,2),""))</f>
        <v/>
      </c>
      <c r="Q24" s="23">
        <f>IF(H24="","",IFERROR(VLOOKUP(H24,'Pricing Setup'!$J$4:$L$8,3,FALSE),""))</f>
        <v/>
      </c>
      <c r="R24" s="39">
        <f>IF(OR(N24="",P24="",Q24="",'Pricing Setup'!$B$10=""),"",IFERROR(MAX('Pricing Setup'!$B$10,ROUND(N24*(1-Q24)+P24,2)),""))</f>
        <v/>
      </c>
      <c r="S24" s="39">
        <f>IF(OR(K24="",R24=""),"",IFERROR(ROUND(K24*R24,2),""))</f>
        <v/>
      </c>
      <c r="T24" s="24">
        <f>IF(COUNTA(A24:J24)=0,"",IFERROR(IF(OR(A24="",B24="",C24="",D24="",E24="",F24="",G24="",H24="",I24=""),"Incomplete",IF(COUNTIF($A$5:$A$154,A24)&gt;1,"Duplicate ID",IF(OR(D24&lt;=0,E24&lt;0,G24&lt;F24),"Check inputs",IF(OR(K24="",N24="",P24="",Q24="",R24="",S24="",COUNTBLANK('Pricing Setup'!$B$4:$B$11)&gt;0),"Check pricing setup",IF(TODAY()-B24&gt;'Pricing Setup'!$B$11,"Review estimate age","Ready"))))),"Check inputs"))</f>
        <v/>
      </c>
    </row>
    <row r="25" ht="22" customHeight="1">
      <c r="A25" s="15" t="n"/>
      <c r="B25" s="37" t="n"/>
      <c r="C25" s="17" t="n"/>
      <c r="D25" s="18" t="n"/>
      <c r="E25" s="38" t="n"/>
      <c r="F25" s="37" t="n"/>
      <c r="G25" s="37" t="n"/>
      <c r="H25" s="17" t="n"/>
      <c r="I25" s="17" t="n"/>
      <c r="J25" s="17" t="n"/>
      <c r="K25" s="20">
        <f>IF(OR(F25="",G25="",H25=""),"",IF(G25&lt;F25,"",IF(H25="One-Time",1,IFERROR(IF(VLOOKUP(H25,'Pricing Setup'!$J$4:$L$8,2,FALSE)&lt;=0,"",1+INT((G25-F25)/VLOOKUP(H25,'Pricing Setup'!$J$4:$L$8,2,FALSE))),""))))</f>
        <v/>
      </c>
      <c r="L25" s="20">
        <f>IF(OR(D25="",'Pricing Setup'!$B$5="",'Pricing Setup'!$B$6="",'Pricing Setup'!$B$6&lt;=0),"",IFERROR(MAX(0,ROUNDUP((D25-'Pricing Setup'!$B$5)/'Pricing Setup'!$B$6,0)),""))</f>
        <v/>
      </c>
      <c r="M25" s="39">
        <f>IF(OR(L25="",'Pricing Setup'!$B$7=""),"",IFERROR(ROUND(L25*'Pricing Setup'!$B$7,2),""))</f>
        <v/>
      </c>
      <c r="N25" s="39">
        <f>IF(OR(M25="",I25="",'Pricing Setup'!$B$4=""),"",IFERROR(ROUND(('Pricing Setup'!$B$4+M25)*VLOOKUP(I25,'Pricing Setup'!$E$4:$G$6,2,FALSE)+VLOOKUP(I25,'Pricing Setup'!$E$4:$G$6,3,FALSE),2),""))</f>
        <v/>
      </c>
      <c r="O25" s="40">
        <f>IF(E25="","",IFERROR(IF(E25&lt;0,"",E25*2),""))</f>
        <v/>
      </c>
      <c r="P25" s="39">
        <f>IF(OR(O25="",'Pricing Setup'!$B$8="",'Pricing Setup'!$B$9=""),"",IFERROR(ROUND(MAX(0,O25-'Pricing Setup'!$B$8)*'Pricing Setup'!$B$9,2),""))</f>
        <v/>
      </c>
      <c r="Q25" s="23">
        <f>IF(H25="","",IFERROR(VLOOKUP(H25,'Pricing Setup'!$J$4:$L$8,3,FALSE),""))</f>
        <v/>
      </c>
      <c r="R25" s="39">
        <f>IF(OR(N25="",P25="",Q25="",'Pricing Setup'!$B$10=""),"",IFERROR(MAX('Pricing Setup'!$B$10,ROUND(N25*(1-Q25)+P25,2)),""))</f>
        <v/>
      </c>
      <c r="S25" s="39">
        <f>IF(OR(K25="",R25=""),"",IFERROR(ROUND(K25*R25,2),""))</f>
        <v/>
      </c>
      <c r="T25" s="24">
        <f>IF(COUNTA(A25:J25)=0,"",IFERROR(IF(OR(A25="",B25="",C25="",D25="",E25="",F25="",G25="",H25="",I25=""),"Incomplete",IF(COUNTIF($A$5:$A$154,A25)&gt;1,"Duplicate ID",IF(OR(D25&lt;=0,E25&lt;0,G25&lt;F25),"Check inputs",IF(OR(K25="",N25="",P25="",Q25="",R25="",S25="",COUNTBLANK('Pricing Setup'!$B$4:$B$11)&gt;0),"Check pricing setup",IF(TODAY()-B25&gt;'Pricing Setup'!$B$11,"Review estimate age","Ready"))))),"Check inputs"))</f>
        <v/>
      </c>
    </row>
    <row r="26" ht="22" customHeight="1">
      <c r="A26" s="15" t="n"/>
      <c r="B26" s="37" t="n"/>
      <c r="C26" s="17" t="n"/>
      <c r="D26" s="18" t="n"/>
      <c r="E26" s="38" t="n"/>
      <c r="F26" s="37" t="n"/>
      <c r="G26" s="37" t="n"/>
      <c r="H26" s="17" t="n"/>
      <c r="I26" s="17" t="n"/>
      <c r="J26" s="17" t="n"/>
      <c r="K26" s="20">
        <f>IF(OR(F26="",G26="",H26=""),"",IF(G26&lt;F26,"",IF(H26="One-Time",1,IFERROR(IF(VLOOKUP(H26,'Pricing Setup'!$J$4:$L$8,2,FALSE)&lt;=0,"",1+INT((G26-F26)/VLOOKUP(H26,'Pricing Setup'!$J$4:$L$8,2,FALSE))),""))))</f>
        <v/>
      </c>
      <c r="L26" s="20">
        <f>IF(OR(D26="",'Pricing Setup'!$B$5="",'Pricing Setup'!$B$6="",'Pricing Setup'!$B$6&lt;=0),"",IFERROR(MAX(0,ROUNDUP((D26-'Pricing Setup'!$B$5)/'Pricing Setup'!$B$6,0)),""))</f>
        <v/>
      </c>
      <c r="M26" s="39">
        <f>IF(OR(L26="",'Pricing Setup'!$B$7=""),"",IFERROR(ROUND(L26*'Pricing Setup'!$B$7,2),""))</f>
        <v/>
      </c>
      <c r="N26" s="39">
        <f>IF(OR(M26="",I26="",'Pricing Setup'!$B$4=""),"",IFERROR(ROUND(('Pricing Setup'!$B$4+M26)*VLOOKUP(I26,'Pricing Setup'!$E$4:$G$6,2,FALSE)+VLOOKUP(I26,'Pricing Setup'!$E$4:$G$6,3,FALSE),2),""))</f>
        <v/>
      </c>
      <c r="O26" s="40">
        <f>IF(E26="","",IFERROR(IF(E26&lt;0,"",E26*2),""))</f>
        <v/>
      </c>
      <c r="P26" s="39">
        <f>IF(OR(O26="",'Pricing Setup'!$B$8="",'Pricing Setup'!$B$9=""),"",IFERROR(ROUND(MAX(0,O26-'Pricing Setup'!$B$8)*'Pricing Setup'!$B$9,2),""))</f>
        <v/>
      </c>
      <c r="Q26" s="23">
        <f>IF(H26="","",IFERROR(VLOOKUP(H26,'Pricing Setup'!$J$4:$L$8,3,FALSE),""))</f>
        <v/>
      </c>
      <c r="R26" s="39">
        <f>IF(OR(N26="",P26="",Q26="",'Pricing Setup'!$B$10=""),"",IFERROR(MAX('Pricing Setup'!$B$10,ROUND(N26*(1-Q26)+P26,2)),""))</f>
        <v/>
      </c>
      <c r="S26" s="39">
        <f>IF(OR(K26="",R26=""),"",IFERROR(ROUND(K26*R26,2),""))</f>
        <v/>
      </c>
      <c r="T26" s="24">
        <f>IF(COUNTA(A26:J26)=0,"",IFERROR(IF(OR(A26="",B26="",C26="",D26="",E26="",F26="",G26="",H26="",I26=""),"Incomplete",IF(COUNTIF($A$5:$A$154,A26)&gt;1,"Duplicate ID",IF(OR(D26&lt;=0,E26&lt;0,G26&lt;F26),"Check inputs",IF(OR(K26="",N26="",P26="",Q26="",R26="",S26="",COUNTBLANK('Pricing Setup'!$B$4:$B$11)&gt;0),"Check pricing setup",IF(TODAY()-B26&gt;'Pricing Setup'!$B$11,"Review estimate age","Ready"))))),"Check inputs"))</f>
        <v/>
      </c>
    </row>
    <row r="27" ht="22" customHeight="1">
      <c r="A27" s="15" t="n"/>
      <c r="B27" s="37" t="n"/>
      <c r="C27" s="17" t="n"/>
      <c r="D27" s="18" t="n"/>
      <c r="E27" s="38" t="n"/>
      <c r="F27" s="37" t="n"/>
      <c r="G27" s="37" t="n"/>
      <c r="H27" s="17" t="n"/>
      <c r="I27" s="17" t="n"/>
      <c r="J27" s="17" t="n"/>
      <c r="K27" s="20">
        <f>IF(OR(F27="",G27="",H27=""),"",IF(G27&lt;F27,"",IF(H27="One-Time",1,IFERROR(IF(VLOOKUP(H27,'Pricing Setup'!$J$4:$L$8,2,FALSE)&lt;=0,"",1+INT((G27-F27)/VLOOKUP(H27,'Pricing Setup'!$J$4:$L$8,2,FALSE))),""))))</f>
        <v/>
      </c>
      <c r="L27" s="20">
        <f>IF(OR(D27="",'Pricing Setup'!$B$5="",'Pricing Setup'!$B$6="",'Pricing Setup'!$B$6&lt;=0),"",IFERROR(MAX(0,ROUNDUP((D27-'Pricing Setup'!$B$5)/'Pricing Setup'!$B$6,0)),""))</f>
        <v/>
      </c>
      <c r="M27" s="39">
        <f>IF(OR(L27="",'Pricing Setup'!$B$7=""),"",IFERROR(ROUND(L27*'Pricing Setup'!$B$7,2),""))</f>
        <v/>
      </c>
      <c r="N27" s="39">
        <f>IF(OR(M27="",I27="",'Pricing Setup'!$B$4=""),"",IFERROR(ROUND(('Pricing Setup'!$B$4+M27)*VLOOKUP(I27,'Pricing Setup'!$E$4:$G$6,2,FALSE)+VLOOKUP(I27,'Pricing Setup'!$E$4:$G$6,3,FALSE),2),""))</f>
        <v/>
      </c>
      <c r="O27" s="40">
        <f>IF(E27="","",IFERROR(IF(E27&lt;0,"",E27*2),""))</f>
        <v/>
      </c>
      <c r="P27" s="39">
        <f>IF(OR(O27="",'Pricing Setup'!$B$8="",'Pricing Setup'!$B$9=""),"",IFERROR(ROUND(MAX(0,O27-'Pricing Setup'!$B$8)*'Pricing Setup'!$B$9,2),""))</f>
        <v/>
      </c>
      <c r="Q27" s="23">
        <f>IF(H27="","",IFERROR(VLOOKUP(H27,'Pricing Setup'!$J$4:$L$8,3,FALSE),""))</f>
        <v/>
      </c>
      <c r="R27" s="39">
        <f>IF(OR(N27="",P27="",Q27="",'Pricing Setup'!$B$10=""),"",IFERROR(MAX('Pricing Setup'!$B$10,ROUND(N27*(1-Q27)+P27,2)),""))</f>
        <v/>
      </c>
      <c r="S27" s="39">
        <f>IF(OR(K27="",R27=""),"",IFERROR(ROUND(K27*R27,2),""))</f>
        <v/>
      </c>
      <c r="T27" s="24">
        <f>IF(COUNTA(A27:J27)=0,"",IFERROR(IF(OR(A27="",B27="",C27="",D27="",E27="",F27="",G27="",H27="",I27=""),"Incomplete",IF(COUNTIF($A$5:$A$154,A27)&gt;1,"Duplicate ID",IF(OR(D27&lt;=0,E27&lt;0,G27&lt;F27),"Check inputs",IF(OR(K27="",N27="",P27="",Q27="",R27="",S27="",COUNTBLANK('Pricing Setup'!$B$4:$B$11)&gt;0),"Check pricing setup",IF(TODAY()-B27&gt;'Pricing Setup'!$B$11,"Review estimate age","Ready"))))),"Check inputs"))</f>
        <v/>
      </c>
    </row>
    <row r="28" ht="22" customHeight="1">
      <c r="A28" s="15" t="n"/>
      <c r="B28" s="37" t="n"/>
      <c r="C28" s="17" t="n"/>
      <c r="D28" s="18" t="n"/>
      <c r="E28" s="38" t="n"/>
      <c r="F28" s="37" t="n"/>
      <c r="G28" s="37" t="n"/>
      <c r="H28" s="17" t="n"/>
      <c r="I28" s="17" t="n"/>
      <c r="J28" s="17" t="n"/>
      <c r="K28" s="20">
        <f>IF(OR(F28="",G28="",H28=""),"",IF(G28&lt;F28,"",IF(H28="One-Time",1,IFERROR(IF(VLOOKUP(H28,'Pricing Setup'!$J$4:$L$8,2,FALSE)&lt;=0,"",1+INT((G28-F28)/VLOOKUP(H28,'Pricing Setup'!$J$4:$L$8,2,FALSE))),""))))</f>
        <v/>
      </c>
      <c r="L28" s="20">
        <f>IF(OR(D28="",'Pricing Setup'!$B$5="",'Pricing Setup'!$B$6="",'Pricing Setup'!$B$6&lt;=0),"",IFERROR(MAX(0,ROUNDUP((D28-'Pricing Setup'!$B$5)/'Pricing Setup'!$B$6,0)),""))</f>
        <v/>
      </c>
      <c r="M28" s="39">
        <f>IF(OR(L28="",'Pricing Setup'!$B$7=""),"",IFERROR(ROUND(L28*'Pricing Setup'!$B$7,2),""))</f>
        <v/>
      </c>
      <c r="N28" s="39">
        <f>IF(OR(M28="",I28="",'Pricing Setup'!$B$4=""),"",IFERROR(ROUND(('Pricing Setup'!$B$4+M28)*VLOOKUP(I28,'Pricing Setup'!$E$4:$G$6,2,FALSE)+VLOOKUP(I28,'Pricing Setup'!$E$4:$G$6,3,FALSE),2),""))</f>
        <v/>
      </c>
      <c r="O28" s="40">
        <f>IF(E28="","",IFERROR(IF(E28&lt;0,"",E28*2),""))</f>
        <v/>
      </c>
      <c r="P28" s="39">
        <f>IF(OR(O28="",'Pricing Setup'!$B$8="",'Pricing Setup'!$B$9=""),"",IFERROR(ROUND(MAX(0,O28-'Pricing Setup'!$B$8)*'Pricing Setup'!$B$9,2),""))</f>
        <v/>
      </c>
      <c r="Q28" s="23">
        <f>IF(H28="","",IFERROR(VLOOKUP(H28,'Pricing Setup'!$J$4:$L$8,3,FALSE),""))</f>
        <v/>
      </c>
      <c r="R28" s="39">
        <f>IF(OR(N28="",P28="",Q28="",'Pricing Setup'!$B$10=""),"",IFERROR(MAX('Pricing Setup'!$B$10,ROUND(N28*(1-Q28)+P28,2)),""))</f>
        <v/>
      </c>
      <c r="S28" s="39">
        <f>IF(OR(K28="",R28=""),"",IFERROR(ROUND(K28*R28,2),""))</f>
        <v/>
      </c>
      <c r="T28" s="24">
        <f>IF(COUNTA(A28:J28)=0,"",IFERROR(IF(OR(A28="",B28="",C28="",D28="",E28="",F28="",G28="",H28="",I28=""),"Incomplete",IF(COUNTIF($A$5:$A$154,A28)&gt;1,"Duplicate ID",IF(OR(D28&lt;=0,E28&lt;0,G28&lt;F28),"Check inputs",IF(OR(K28="",N28="",P28="",Q28="",R28="",S28="",COUNTBLANK('Pricing Setup'!$B$4:$B$11)&gt;0),"Check pricing setup",IF(TODAY()-B28&gt;'Pricing Setup'!$B$11,"Review estimate age","Ready"))))),"Check inputs"))</f>
        <v/>
      </c>
    </row>
    <row r="29" ht="22" customHeight="1">
      <c r="A29" s="15" t="n"/>
      <c r="B29" s="37" t="n"/>
      <c r="C29" s="17" t="n"/>
      <c r="D29" s="18" t="n"/>
      <c r="E29" s="38" t="n"/>
      <c r="F29" s="37" t="n"/>
      <c r="G29" s="37" t="n"/>
      <c r="H29" s="17" t="n"/>
      <c r="I29" s="17" t="n"/>
      <c r="J29" s="17" t="n"/>
      <c r="K29" s="20">
        <f>IF(OR(F29="",G29="",H29=""),"",IF(G29&lt;F29,"",IF(H29="One-Time",1,IFERROR(IF(VLOOKUP(H29,'Pricing Setup'!$J$4:$L$8,2,FALSE)&lt;=0,"",1+INT((G29-F29)/VLOOKUP(H29,'Pricing Setup'!$J$4:$L$8,2,FALSE))),""))))</f>
        <v/>
      </c>
      <c r="L29" s="20">
        <f>IF(OR(D29="",'Pricing Setup'!$B$5="",'Pricing Setup'!$B$6="",'Pricing Setup'!$B$6&lt;=0),"",IFERROR(MAX(0,ROUNDUP((D29-'Pricing Setup'!$B$5)/'Pricing Setup'!$B$6,0)),""))</f>
        <v/>
      </c>
      <c r="M29" s="39">
        <f>IF(OR(L29="",'Pricing Setup'!$B$7=""),"",IFERROR(ROUND(L29*'Pricing Setup'!$B$7,2),""))</f>
        <v/>
      </c>
      <c r="N29" s="39">
        <f>IF(OR(M29="",I29="",'Pricing Setup'!$B$4=""),"",IFERROR(ROUND(('Pricing Setup'!$B$4+M29)*VLOOKUP(I29,'Pricing Setup'!$E$4:$G$6,2,FALSE)+VLOOKUP(I29,'Pricing Setup'!$E$4:$G$6,3,FALSE),2),""))</f>
        <v/>
      </c>
      <c r="O29" s="40">
        <f>IF(E29="","",IFERROR(IF(E29&lt;0,"",E29*2),""))</f>
        <v/>
      </c>
      <c r="P29" s="39">
        <f>IF(OR(O29="",'Pricing Setup'!$B$8="",'Pricing Setup'!$B$9=""),"",IFERROR(ROUND(MAX(0,O29-'Pricing Setup'!$B$8)*'Pricing Setup'!$B$9,2),""))</f>
        <v/>
      </c>
      <c r="Q29" s="23">
        <f>IF(H29="","",IFERROR(VLOOKUP(H29,'Pricing Setup'!$J$4:$L$8,3,FALSE),""))</f>
        <v/>
      </c>
      <c r="R29" s="39">
        <f>IF(OR(N29="",P29="",Q29="",'Pricing Setup'!$B$10=""),"",IFERROR(MAX('Pricing Setup'!$B$10,ROUND(N29*(1-Q29)+P29,2)),""))</f>
        <v/>
      </c>
      <c r="S29" s="39">
        <f>IF(OR(K29="",R29=""),"",IFERROR(ROUND(K29*R29,2),""))</f>
        <v/>
      </c>
      <c r="T29" s="24">
        <f>IF(COUNTA(A29:J29)=0,"",IFERROR(IF(OR(A29="",B29="",C29="",D29="",E29="",F29="",G29="",H29="",I29=""),"Incomplete",IF(COUNTIF($A$5:$A$154,A29)&gt;1,"Duplicate ID",IF(OR(D29&lt;=0,E29&lt;0,G29&lt;F29),"Check inputs",IF(OR(K29="",N29="",P29="",Q29="",R29="",S29="",COUNTBLANK('Pricing Setup'!$B$4:$B$11)&gt;0),"Check pricing setup",IF(TODAY()-B29&gt;'Pricing Setup'!$B$11,"Review estimate age","Ready"))))),"Check inputs"))</f>
        <v/>
      </c>
    </row>
    <row r="30" ht="22" customHeight="1">
      <c r="A30" s="15" t="n"/>
      <c r="B30" s="37" t="n"/>
      <c r="C30" s="17" t="n"/>
      <c r="D30" s="18" t="n"/>
      <c r="E30" s="38" t="n"/>
      <c r="F30" s="37" t="n"/>
      <c r="G30" s="37" t="n"/>
      <c r="H30" s="17" t="n"/>
      <c r="I30" s="17" t="n"/>
      <c r="J30" s="17" t="n"/>
      <c r="K30" s="20">
        <f>IF(OR(F30="",G30="",H30=""),"",IF(G30&lt;F30,"",IF(H30="One-Time",1,IFERROR(IF(VLOOKUP(H30,'Pricing Setup'!$J$4:$L$8,2,FALSE)&lt;=0,"",1+INT((G30-F30)/VLOOKUP(H30,'Pricing Setup'!$J$4:$L$8,2,FALSE))),""))))</f>
        <v/>
      </c>
      <c r="L30" s="20">
        <f>IF(OR(D30="",'Pricing Setup'!$B$5="",'Pricing Setup'!$B$6="",'Pricing Setup'!$B$6&lt;=0),"",IFERROR(MAX(0,ROUNDUP((D30-'Pricing Setup'!$B$5)/'Pricing Setup'!$B$6,0)),""))</f>
        <v/>
      </c>
      <c r="M30" s="39">
        <f>IF(OR(L30="",'Pricing Setup'!$B$7=""),"",IFERROR(ROUND(L30*'Pricing Setup'!$B$7,2),""))</f>
        <v/>
      </c>
      <c r="N30" s="39">
        <f>IF(OR(M30="",I30="",'Pricing Setup'!$B$4=""),"",IFERROR(ROUND(('Pricing Setup'!$B$4+M30)*VLOOKUP(I30,'Pricing Setup'!$E$4:$G$6,2,FALSE)+VLOOKUP(I30,'Pricing Setup'!$E$4:$G$6,3,FALSE),2),""))</f>
        <v/>
      </c>
      <c r="O30" s="40">
        <f>IF(E30="","",IFERROR(IF(E30&lt;0,"",E30*2),""))</f>
        <v/>
      </c>
      <c r="P30" s="39">
        <f>IF(OR(O30="",'Pricing Setup'!$B$8="",'Pricing Setup'!$B$9=""),"",IFERROR(ROUND(MAX(0,O30-'Pricing Setup'!$B$8)*'Pricing Setup'!$B$9,2),""))</f>
        <v/>
      </c>
      <c r="Q30" s="23">
        <f>IF(H30="","",IFERROR(VLOOKUP(H30,'Pricing Setup'!$J$4:$L$8,3,FALSE),""))</f>
        <v/>
      </c>
      <c r="R30" s="39">
        <f>IF(OR(N30="",P30="",Q30="",'Pricing Setup'!$B$10=""),"",IFERROR(MAX('Pricing Setup'!$B$10,ROUND(N30*(1-Q30)+P30,2)),""))</f>
        <v/>
      </c>
      <c r="S30" s="39">
        <f>IF(OR(K30="",R30=""),"",IFERROR(ROUND(K30*R30,2),""))</f>
        <v/>
      </c>
      <c r="T30" s="24">
        <f>IF(COUNTA(A30:J30)=0,"",IFERROR(IF(OR(A30="",B30="",C30="",D30="",E30="",F30="",G30="",H30="",I30=""),"Incomplete",IF(COUNTIF($A$5:$A$154,A30)&gt;1,"Duplicate ID",IF(OR(D30&lt;=0,E30&lt;0,G30&lt;F30),"Check inputs",IF(OR(K30="",N30="",P30="",Q30="",R30="",S30="",COUNTBLANK('Pricing Setup'!$B$4:$B$11)&gt;0),"Check pricing setup",IF(TODAY()-B30&gt;'Pricing Setup'!$B$11,"Review estimate age","Ready"))))),"Check inputs"))</f>
        <v/>
      </c>
    </row>
    <row r="31" ht="22" customHeight="1">
      <c r="A31" s="15" t="n"/>
      <c r="B31" s="37" t="n"/>
      <c r="C31" s="17" t="n"/>
      <c r="D31" s="18" t="n"/>
      <c r="E31" s="38" t="n"/>
      <c r="F31" s="37" t="n"/>
      <c r="G31" s="37" t="n"/>
      <c r="H31" s="17" t="n"/>
      <c r="I31" s="17" t="n"/>
      <c r="J31" s="17" t="n"/>
      <c r="K31" s="20">
        <f>IF(OR(F31="",G31="",H31=""),"",IF(G31&lt;F31,"",IF(H31="One-Time",1,IFERROR(IF(VLOOKUP(H31,'Pricing Setup'!$J$4:$L$8,2,FALSE)&lt;=0,"",1+INT((G31-F31)/VLOOKUP(H31,'Pricing Setup'!$J$4:$L$8,2,FALSE))),""))))</f>
        <v/>
      </c>
      <c r="L31" s="20">
        <f>IF(OR(D31="",'Pricing Setup'!$B$5="",'Pricing Setup'!$B$6="",'Pricing Setup'!$B$6&lt;=0),"",IFERROR(MAX(0,ROUNDUP((D31-'Pricing Setup'!$B$5)/'Pricing Setup'!$B$6,0)),""))</f>
        <v/>
      </c>
      <c r="M31" s="39">
        <f>IF(OR(L31="",'Pricing Setup'!$B$7=""),"",IFERROR(ROUND(L31*'Pricing Setup'!$B$7,2),""))</f>
        <v/>
      </c>
      <c r="N31" s="39">
        <f>IF(OR(M31="",I31="",'Pricing Setup'!$B$4=""),"",IFERROR(ROUND(('Pricing Setup'!$B$4+M31)*VLOOKUP(I31,'Pricing Setup'!$E$4:$G$6,2,FALSE)+VLOOKUP(I31,'Pricing Setup'!$E$4:$G$6,3,FALSE),2),""))</f>
        <v/>
      </c>
      <c r="O31" s="40">
        <f>IF(E31="","",IFERROR(IF(E31&lt;0,"",E31*2),""))</f>
        <v/>
      </c>
      <c r="P31" s="39">
        <f>IF(OR(O31="",'Pricing Setup'!$B$8="",'Pricing Setup'!$B$9=""),"",IFERROR(ROUND(MAX(0,O31-'Pricing Setup'!$B$8)*'Pricing Setup'!$B$9,2),""))</f>
        <v/>
      </c>
      <c r="Q31" s="23">
        <f>IF(H31="","",IFERROR(VLOOKUP(H31,'Pricing Setup'!$J$4:$L$8,3,FALSE),""))</f>
        <v/>
      </c>
      <c r="R31" s="39">
        <f>IF(OR(N31="",P31="",Q31="",'Pricing Setup'!$B$10=""),"",IFERROR(MAX('Pricing Setup'!$B$10,ROUND(N31*(1-Q31)+P31,2)),""))</f>
        <v/>
      </c>
      <c r="S31" s="39">
        <f>IF(OR(K31="",R31=""),"",IFERROR(ROUND(K31*R31,2),""))</f>
        <v/>
      </c>
      <c r="T31" s="24">
        <f>IF(COUNTA(A31:J31)=0,"",IFERROR(IF(OR(A31="",B31="",C31="",D31="",E31="",F31="",G31="",H31="",I31=""),"Incomplete",IF(COUNTIF($A$5:$A$154,A31)&gt;1,"Duplicate ID",IF(OR(D31&lt;=0,E31&lt;0,G31&lt;F31),"Check inputs",IF(OR(K31="",N31="",P31="",Q31="",R31="",S31="",COUNTBLANK('Pricing Setup'!$B$4:$B$11)&gt;0),"Check pricing setup",IF(TODAY()-B31&gt;'Pricing Setup'!$B$11,"Review estimate age","Ready"))))),"Check inputs"))</f>
        <v/>
      </c>
    </row>
    <row r="32" ht="22" customHeight="1">
      <c r="A32" s="15" t="n"/>
      <c r="B32" s="37" t="n"/>
      <c r="C32" s="17" t="n"/>
      <c r="D32" s="18" t="n"/>
      <c r="E32" s="38" t="n"/>
      <c r="F32" s="37" t="n"/>
      <c r="G32" s="37" t="n"/>
      <c r="H32" s="17" t="n"/>
      <c r="I32" s="17" t="n"/>
      <c r="J32" s="17" t="n"/>
      <c r="K32" s="20">
        <f>IF(OR(F32="",G32="",H32=""),"",IF(G32&lt;F32,"",IF(H32="One-Time",1,IFERROR(IF(VLOOKUP(H32,'Pricing Setup'!$J$4:$L$8,2,FALSE)&lt;=0,"",1+INT((G32-F32)/VLOOKUP(H32,'Pricing Setup'!$J$4:$L$8,2,FALSE))),""))))</f>
        <v/>
      </c>
      <c r="L32" s="20">
        <f>IF(OR(D32="",'Pricing Setup'!$B$5="",'Pricing Setup'!$B$6="",'Pricing Setup'!$B$6&lt;=0),"",IFERROR(MAX(0,ROUNDUP((D32-'Pricing Setup'!$B$5)/'Pricing Setup'!$B$6,0)),""))</f>
        <v/>
      </c>
      <c r="M32" s="39">
        <f>IF(OR(L32="",'Pricing Setup'!$B$7=""),"",IFERROR(ROUND(L32*'Pricing Setup'!$B$7,2),""))</f>
        <v/>
      </c>
      <c r="N32" s="39">
        <f>IF(OR(M32="",I32="",'Pricing Setup'!$B$4=""),"",IFERROR(ROUND(('Pricing Setup'!$B$4+M32)*VLOOKUP(I32,'Pricing Setup'!$E$4:$G$6,2,FALSE)+VLOOKUP(I32,'Pricing Setup'!$E$4:$G$6,3,FALSE),2),""))</f>
        <v/>
      </c>
      <c r="O32" s="40">
        <f>IF(E32="","",IFERROR(IF(E32&lt;0,"",E32*2),""))</f>
        <v/>
      </c>
      <c r="P32" s="39">
        <f>IF(OR(O32="",'Pricing Setup'!$B$8="",'Pricing Setup'!$B$9=""),"",IFERROR(ROUND(MAX(0,O32-'Pricing Setup'!$B$8)*'Pricing Setup'!$B$9,2),""))</f>
        <v/>
      </c>
      <c r="Q32" s="23">
        <f>IF(H32="","",IFERROR(VLOOKUP(H32,'Pricing Setup'!$J$4:$L$8,3,FALSE),""))</f>
        <v/>
      </c>
      <c r="R32" s="39">
        <f>IF(OR(N32="",P32="",Q32="",'Pricing Setup'!$B$10=""),"",IFERROR(MAX('Pricing Setup'!$B$10,ROUND(N32*(1-Q32)+P32,2)),""))</f>
        <v/>
      </c>
      <c r="S32" s="39">
        <f>IF(OR(K32="",R32=""),"",IFERROR(ROUND(K32*R32,2),""))</f>
        <v/>
      </c>
      <c r="T32" s="24">
        <f>IF(COUNTA(A32:J32)=0,"",IFERROR(IF(OR(A32="",B32="",C32="",D32="",E32="",F32="",G32="",H32="",I32=""),"Incomplete",IF(COUNTIF($A$5:$A$154,A32)&gt;1,"Duplicate ID",IF(OR(D32&lt;=0,E32&lt;0,G32&lt;F32),"Check inputs",IF(OR(K32="",N32="",P32="",Q32="",R32="",S32="",COUNTBLANK('Pricing Setup'!$B$4:$B$11)&gt;0),"Check pricing setup",IF(TODAY()-B32&gt;'Pricing Setup'!$B$11,"Review estimate age","Ready"))))),"Check inputs"))</f>
        <v/>
      </c>
    </row>
    <row r="33" ht="22" customHeight="1">
      <c r="A33" s="15" t="n"/>
      <c r="B33" s="37" t="n"/>
      <c r="C33" s="17" t="n"/>
      <c r="D33" s="18" t="n"/>
      <c r="E33" s="38" t="n"/>
      <c r="F33" s="37" t="n"/>
      <c r="G33" s="37" t="n"/>
      <c r="H33" s="17" t="n"/>
      <c r="I33" s="17" t="n"/>
      <c r="J33" s="17" t="n"/>
      <c r="K33" s="20">
        <f>IF(OR(F33="",G33="",H33=""),"",IF(G33&lt;F33,"",IF(H33="One-Time",1,IFERROR(IF(VLOOKUP(H33,'Pricing Setup'!$J$4:$L$8,2,FALSE)&lt;=0,"",1+INT((G33-F33)/VLOOKUP(H33,'Pricing Setup'!$J$4:$L$8,2,FALSE))),""))))</f>
        <v/>
      </c>
      <c r="L33" s="20">
        <f>IF(OR(D33="",'Pricing Setup'!$B$5="",'Pricing Setup'!$B$6="",'Pricing Setup'!$B$6&lt;=0),"",IFERROR(MAX(0,ROUNDUP((D33-'Pricing Setup'!$B$5)/'Pricing Setup'!$B$6,0)),""))</f>
        <v/>
      </c>
      <c r="M33" s="39">
        <f>IF(OR(L33="",'Pricing Setup'!$B$7=""),"",IFERROR(ROUND(L33*'Pricing Setup'!$B$7,2),""))</f>
        <v/>
      </c>
      <c r="N33" s="39">
        <f>IF(OR(M33="",I33="",'Pricing Setup'!$B$4=""),"",IFERROR(ROUND(('Pricing Setup'!$B$4+M33)*VLOOKUP(I33,'Pricing Setup'!$E$4:$G$6,2,FALSE)+VLOOKUP(I33,'Pricing Setup'!$E$4:$G$6,3,FALSE),2),""))</f>
        <v/>
      </c>
      <c r="O33" s="40">
        <f>IF(E33="","",IFERROR(IF(E33&lt;0,"",E33*2),""))</f>
        <v/>
      </c>
      <c r="P33" s="39">
        <f>IF(OR(O33="",'Pricing Setup'!$B$8="",'Pricing Setup'!$B$9=""),"",IFERROR(ROUND(MAX(0,O33-'Pricing Setup'!$B$8)*'Pricing Setup'!$B$9,2),""))</f>
        <v/>
      </c>
      <c r="Q33" s="23">
        <f>IF(H33="","",IFERROR(VLOOKUP(H33,'Pricing Setup'!$J$4:$L$8,3,FALSE),""))</f>
        <v/>
      </c>
      <c r="R33" s="39">
        <f>IF(OR(N33="",P33="",Q33="",'Pricing Setup'!$B$10=""),"",IFERROR(MAX('Pricing Setup'!$B$10,ROUND(N33*(1-Q33)+P33,2)),""))</f>
        <v/>
      </c>
      <c r="S33" s="39">
        <f>IF(OR(K33="",R33=""),"",IFERROR(ROUND(K33*R33,2),""))</f>
        <v/>
      </c>
      <c r="T33" s="24">
        <f>IF(COUNTA(A33:J33)=0,"",IFERROR(IF(OR(A33="",B33="",C33="",D33="",E33="",F33="",G33="",H33="",I33=""),"Incomplete",IF(COUNTIF($A$5:$A$154,A33)&gt;1,"Duplicate ID",IF(OR(D33&lt;=0,E33&lt;0,G33&lt;F33),"Check inputs",IF(OR(K33="",N33="",P33="",Q33="",R33="",S33="",COUNTBLANK('Pricing Setup'!$B$4:$B$11)&gt;0),"Check pricing setup",IF(TODAY()-B33&gt;'Pricing Setup'!$B$11,"Review estimate age","Ready"))))),"Check inputs"))</f>
        <v/>
      </c>
    </row>
    <row r="34" ht="22" customHeight="1">
      <c r="A34" s="15" t="n"/>
      <c r="B34" s="37" t="n"/>
      <c r="C34" s="17" t="n"/>
      <c r="D34" s="18" t="n"/>
      <c r="E34" s="38" t="n"/>
      <c r="F34" s="37" t="n"/>
      <c r="G34" s="37" t="n"/>
      <c r="H34" s="17" t="n"/>
      <c r="I34" s="17" t="n"/>
      <c r="J34" s="17" t="n"/>
      <c r="K34" s="20">
        <f>IF(OR(F34="",G34="",H34=""),"",IF(G34&lt;F34,"",IF(H34="One-Time",1,IFERROR(IF(VLOOKUP(H34,'Pricing Setup'!$J$4:$L$8,2,FALSE)&lt;=0,"",1+INT((G34-F34)/VLOOKUP(H34,'Pricing Setup'!$J$4:$L$8,2,FALSE))),""))))</f>
        <v/>
      </c>
      <c r="L34" s="20">
        <f>IF(OR(D34="",'Pricing Setup'!$B$5="",'Pricing Setup'!$B$6="",'Pricing Setup'!$B$6&lt;=0),"",IFERROR(MAX(0,ROUNDUP((D34-'Pricing Setup'!$B$5)/'Pricing Setup'!$B$6,0)),""))</f>
        <v/>
      </c>
      <c r="M34" s="39">
        <f>IF(OR(L34="",'Pricing Setup'!$B$7=""),"",IFERROR(ROUND(L34*'Pricing Setup'!$B$7,2),""))</f>
        <v/>
      </c>
      <c r="N34" s="39">
        <f>IF(OR(M34="",I34="",'Pricing Setup'!$B$4=""),"",IFERROR(ROUND(('Pricing Setup'!$B$4+M34)*VLOOKUP(I34,'Pricing Setup'!$E$4:$G$6,2,FALSE)+VLOOKUP(I34,'Pricing Setup'!$E$4:$G$6,3,FALSE),2),""))</f>
        <v/>
      </c>
      <c r="O34" s="40">
        <f>IF(E34="","",IFERROR(IF(E34&lt;0,"",E34*2),""))</f>
        <v/>
      </c>
      <c r="P34" s="39">
        <f>IF(OR(O34="",'Pricing Setup'!$B$8="",'Pricing Setup'!$B$9=""),"",IFERROR(ROUND(MAX(0,O34-'Pricing Setup'!$B$8)*'Pricing Setup'!$B$9,2),""))</f>
        <v/>
      </c>
      <c r="Q34" s="23">
        <f>IF(H34="","",IFERROR(VLOOKUP(H34,'Pricing Setup'!$J$4:$L$8,3,FALSE),""))</f>
        <v/>
      </c>
      <c r="R34" s="39">
        <f>IF(OR(N34="",P34="",Q34="",'Pricing Setup'!$B$10=""),"",IFERROR(MAX('Pricing Setup'!$B$10,ROUND(N34*(1-Q34)+P34,2)),""))</f>
        <v/>
      </c>
      <c r="S34" s="39">
        <f>IF(OR(K34="",R34=""),"",IFERROR(ROUND(K34*R34,2),""))</f>
        <v/>
      </c>
      <c r="T34" s="24">
        <f>IF(COUNTA(A34:J34)=0,"",IFERROR(IF(OR(A34="",B34="",C34="",D34="",E34="",F34="",G34="",H34="",I34=""),"Incomplete",IF(COUNTIF($A$5:$A$154,A34)&gt;1,"Duplicate ID",IF(OR(D34&lt;=0,E34&lt;0,G34&lt;F34),"Check inputs",IF(OR(K34="",N34="",P34="",Q34="",R34="",S34="",COUNTBLANK('Pricing Setup'!$B$4:$B$11)&gt;0),"Check pricing setup",IF(TODAY()-B34&gt;'Pricing Setup'!$B$11,"Review estimate age","Ready"))))),"Check inputs"))</f>
        <v/>
      </c>
    </row>
    <row r="35" ht="22" customHeight="1">
      <c r="A35" s="15" t="n"/>
      <c r="B35" s="37" t="n"/>
      <c r="C35" s="17" t="n"/>
      <c r="D35" s="18" t="n"/>
      <c r="E35" s="38" t="n"/>
      <c r="F35" s="37" t="n"/>
      <c r="G35" s="37" t="n"/>
      <c r="H35" s="17" t="n"/>
      <c r="I35" s="17" t="n"/>
      <c r="J35" s="17" t="n"/>
      <c r="K35" s="20">
        <f>IF(OR(F35="",G35="",H35=""),"",IF(G35&lt;F35,"",IF(H35="One-Time",1,IFERROR(IF(VLOOKUP(H35,'Pricing Setup'!$J$4:$L$8,2,FALSE)&lt;=0,"",1+INT((G35-F35)/VLOOKUP(H35,'Pricing Setup'!$J$4:$L$8,2,FALSE))),""))))</f>
        <v/>
      </c>
      <c r="L35" s="20">
        <f>IF(OR(D35="",'Pricing Setup'!$B$5="",'Pricing Setup'!$B$6="",'Pricing Setup'!$B$6&lt;=0),"",IFERROR(MAX(0,ROUNDUP((D35-'Pricing Setup'!$B$5)/'Pricing Setup'!$B$6,0)),""))</f>
        <v/>
      </c>
      <c r="M35" s="39">
        <f>IF(OR(L35="",'Pricing Setup'!$B$7=""),"",IFERROR(ROUND(L35*'Pricing Setup'!$B$7,2),""))</f>
        <v/>
      </c>
      <c r="N35" s="39">
        <f>IF(OR(M35="",I35="",'Pricing Setup'!$B$4=""),"",IFERROR(ROUND(('Pricing Setup'!$B$4+M35)*VLOOKUP(I35,'Pricing Setup'!$E$4:$G$6,2,FALSE)+VLOOKUP(I35,'Pricing Setup'!$E$4:$G$6,3,FALSE),2),""))</f>
        <v/>
      </c>
      <c r="O35" s="40">
        <f>IF(E35="","",IFERROR(IF(E35&lt;0,"",E35*2),""))</f>
        <v/>
      </c>
      <c r="P35" s="39">
        <f>IF(OR(O35="",'Pricing Setup'!$B$8="",'Pricing Setup'!$B$9=""),"",IFERROR(ROUND(MAX(0,O35-'Pricing Setup'!$B$8)*'Pricing Setup'!$B$9,2),""))</f>
        <v/>
      </c>
      <c r="Q35" s="23">
        <f>IF(H35="","",IFERROR(VLOOKUP(H35,'Pricing Setup'!$J$4:$L$8,3,FALSE),""))</f>
        <v/>
      </c>
      <c r="R35" s="39">
        <f>IF(OR(N35="",P35="",Q35="",'Pricing Setup'!$B$10=""),"",IFERROR(MAX('Pricing Setup'!$B$10,ROUND(N35*(1-Q35)+P35,2)),""))</f>
        <v/>
      </c>
      <c r="S35" s="39">
        <f>IF(OR(K35="",R35=""),"",IFERROR(ROUND(K35*R35,2),""))</f>
        <v/>
      </c>
      <c r="T35" s="24">
        <f>IF(COUNTA(A35:J35)=0,"",IFERROR(IF(OR(A35="",B35="",C35="",D35="",E35="",F35="",G35="",H35="",I35=""),"Incomplete",IF(COUNTIF($A$5:$A$154,A35)&gt;1,"Duplicate ID",IF(OR(D35&lt;=0,E35&lt;0,G35&lt;F35),"Check inputs",IF(OR(K35="",N35="",P35="",Q35="",R35="",S35="",COUNTBLANK('Pricing Setup'!$B$4:$B$11)&gt;0),"Check pricing setup",IF(TODAY()-B35&gt;'Pricing Setup'!$B$11,"Review estimate age","Ready"))))),"Check inputs"))</f>
        <v/>
      </c>
    </row>
    <row r="36" ht="22" customHeight="1">
      <c r="A36" s="15" t="n"/>
      <c r="B36" s="37" t="n"/>
      <c r="C36" s="17" t="n"/>
      <c r="D36" s="18" t="n"/>
      <c r="E36" s="38" t="n"/>
      <c r="F36" s="37" t="n"/>
      <c r="G36" s="37" t="n"/>
      <c r="H36" s="17" t="n"/>
      <c r="I36" s="17" t="n"/>
      <c r="J36" s="17" t="n"/>
      <c r="K36" s="20">
        <f>IF(OR(F36="",G36="",H36=""),"",IF(G36&lt;F36,"",IF(H36="One-Time",1,IFERROR(IF(VLOOKUP(H36,'Pricing Setup'!$J$4:$L$8,2,FALSE)&lt;=0,"",1+INT((G36-F36)/VLOOKUP(H36,'Pricing Setup'!$J$4:$L$8,2,FALSE))),""))))</f>
        <v/>
      </c>
      <c r="L36" s="20">
        <f>IF(OR(D36="",'Pricing Setup'!$B$5="",'Pricing Setup'!$B$6="",'Pricing Setup'!$B$6&lt;=0),"",IFERROR(MAX(0,ROUNDUP((D36-'Pricing Setup'!$B$5)/'Pricing Setup'!$B$6,0)),""))</f>
        <v/>
      </c>
      <c r="M36" s="39">
        <f>IF(OR(L36="",'Pricing Setup'!$B$7=""),"",IFERROR(ROUND(L36*'Pricing Setup'!$B$7,2),""))</f>
        <v/>
      </c>
      <c r="N36" s="39">
        <f>IF(OR(M36="",I36="",'Pricing Setup'!$B$4=""),"",IFERROR(ROUND(('Pricing Setup'!$B$4+M36)*VLOOKUP(I36,'Pricing Setup'!$E$4:$G$6,2,FALSE)+VLOOKUP(I36,'Pricing Setup'!$E$4:$G$6,3,FALSE),2),""))</f>
        <v/>
      </c>
      <c r="O36" s="40">
        <f>IF(E36="","",IFERROR(IF(E36&lt;0,"",E36*2),""))</f>
        <v/>
      </c>
      <c r="P36" s="39">
        <f>IF(OR(O36="",'Pricing Setup'!$B$8="",'Pricing Setup'!$B$9=""),"",IFERROR(ROUND(MAX(0,O36-'Pricing Setup'!$B$8)*'Pricing Setup'!$B$9,2),""))</f>
        <v/>
      </c>
      <c r="Q36" s="23">
        <f>IF(H36="","",IFERROR(VLOOKUP(H36,'Pricing Setup'!$J$4:$L$8,3,FALSE),""))</f>
        <v/>
      </c>
      <c r="R36" s="39">
        <f>IF(OR(N36="",P36="",Q36="",'Pricing Setup'!$B$10=""),"",IFERROR(MAX('Pricing Setup'!$B$10,ROUND(N36*(1-Q36)+P36,2)),""))</f>
        <v/>
      </c>
      <c r="S36" s="39">
        <f>IF(OR(K36="",R36=""),"",IFERROR(ROUND(K36*R36,2),""))</f>
        <v/>
      </c>
      <c r="T36" s="24">
        <f>IF(COUNTA(A36:J36)=0,"",IFERROR(IF(OR(A36="",B36="",C36="",D36="",E36="",F36="",G36="",H36="",I36=""),"Incomplete",IF(COUNTIF($A$5:$A$154,A36)&gt;1,"Duplicate ID",IF(OR(D36&lt;=0,E36&lt;0,G36&lt;F36),"Check inputs",IF(OR(K36="",N36="",P36="",Q36="",R36="",S36="",COUNTBLANK('Pricing Setup'!$B$4:$B$11)&gt;0),"Check pricing setup",IF(TODAY()-B36&gt;'Pricing Setup'!$B$11,"Review estimate age","Ready"))))),"Check inputs"))</f>
        <v/>
      </c>
    </row>
    <row r="37" ht="22" customHeight="1">
      <c r="A37" s="15" t="n"/>
      <c r="B37" s="37" t="n"/>
      <c r="C37" s="17" t="n"/>
      <c r="D37" s="18" t="n"/>
      <c r="E37" s="38" t="n"/>
      <c r="F37" s="37" t="n"/>
      <c r="G37" s="37" t="n"/>
      <c r="H37" s="17" t="n"/>
      <c r="I37" s="17" t="n"/>
      <c r="J37" s="17" t="n"/>
      <c r="K37" s="20">
        <f>IF(OR(F37="",G37="",H37=""),"",IF(G37&lt;F37,"",IF(H37="One-Time",1,IFERROR(IF(VLOOKUP(H37,'Pricing Setup'!$J$4:$L$8,2,FALSE)&lt;=0,"",1+INT((G37-F37)/VLOOKUP(H37,'Pricing Setup'!$J$4:$L$8,2,FALSE))),""))))</f>
        <v/>
      </c>
      <c r="L37" s="20">
        <f>IF(OR(D37="",'Pricing Setup'!$B$5="",'Pricing Setup'!$B$6="",'Pricing Setup'!$B$6&lt;=0),"",IFERROR(MAX(0,ROUNDUP((D37-'Pricing Setup'!$B$5)/'Pricing Setup'!$B$6,0)),""))</f>
        <v/>
      </c>
      <c r="M37" s="39">
        <f>IF(OR(L37="",'Pricing Setup'!$B$7=""),"",IFERROR(ROUND(L37*'Pricing Setup'!$B$7,2),""))</f>
        <v/>
      </c>
      <c r="N37" s="39">
        <f>IF(OR(M37="",I37="",'Pricing Setup'!$B$4=""),"",IFERROR(ROUND(('Pricing Setup'!$B$4+M37)*VLOOKUP(I37,'Pricing Setup'!$E$4:$G$6,2,FALSE)+VLOOKUP(I37,'Pricing Setup'!$E$4:$G$6,3,FALSE),2),""))</f>
        <v/>
      </c>
      <c r="O37" s="40">
        <f>IF(E37="","",IFERROR(IF(E37&lt;0,"",E37*2),""))</f>
        <v/>
      </c>
      <c r="P37" s="39">
        <f>IF(OR(O37="",'Pricing Setup'!$B$8="",'Pricing Setup'!$B$9=""),"",IFERROR(ROUND(MAX(0,O37-'Pricing Setup'!$B$8)*'Pricing Setup'!$B$9,2),""))</f>
        <v/>
      </c>
      <c r="Q37" s="23">
        <f>IF(H37="","",IFERROR(VLOOKUP(H37,'Pricing Setup'!$J$4:$L$8,3,FALSE),""))</f>
        <v/>
      </c>
      <c r="R37" s="39">
        <f>IF(OR(N37="",P37="",Q37="",'Pricing Setup'!$B$10=""),"",IFERROR(MAX('Pricing Setup'!$B$10,ROUND(N37*(1-Q37)+P37,2)),""))</f>
        <v/>
      </c>
      <c r="S37" s="39">
        <f>IF(OR(K37="",R37=""),"",IFERROR(ROUND(K37*R37,2),""))</f>
        <v/>
      </c>
      <c r="T37" s="24">
        <f>IF(COUNTA(A37:J37)=0,"",IFERROR(IF(OR(A37="",B37="",C37="",D37="",E37="",F37="",G37="",H37="",I37=""),"Incomplete",IF(COUNTIF($A$5:$A$154,A37)&gt;1,"Duplicate ID",IF(OR(D37&lt;=0,E37&lt;0,G37&lt;F37),"Check inputs",IF(OR(K37="",N37="",P37="",Q37="",R37="",S37="",COUNTBLANK('Pricing Setup'!$B$4:$B$11)&gt;0),"Check pricing setup",IF(TODAY()-B37&gt;'Pricing Setup'!$B$11,"Review estimate age","Ready"))))),"Check inputs"))</f>
        <v/>
      </c>
    </row>
    <row r="38" ht="22" customHeight="1">
      <c r="A38" s="15" t="n"/>
      <c r="B38" s="37" t="n"/>
      <c r="C38" s="17" t="n"/>
      <c r="D38" s="18" t="n"/>
      <c r="E38" s="38" t="n"/>
      <c r="F38" s="37" t="n"/>
      <c r="G38" s="37" t="n"/>
      <c r="H38" s="17" t="n"/>
      <c r="I38" s="17" t="n"/>
      <c r="J38" s="17" t="n"/>
      <c r="K38" s="20">
        <f>IF(OR(F38="",G38="",H38=""),"",IF(G38&lt;F38,"",IF(H38="One-Time",1,IFERROR(IF(VLOOKUP(H38,'Pricing Setup'!$J$4:$L$8,2,FALSE)&lt;=0,"",1+INT((G38-F38)/VLOOKUP(H38,'Pricing Setup'!$J$4:$L$8,2,FALSE))),""))))</f>
        <v/>
      </c>
      <c r="L38" s="20">
        <f>IF(OR(D38="",'Pricing Setup'!$B$5="",'Pricing Setup'!$B$6="",'Pricing Setup'!$B$6&lt;=0),"",IFERROR(MAX(0,ROUNDUP((D38-'Pricing Setup'!$B$5)/'Pricing Setup'!$B$6,0)),""))</f>
        <v/>
      </c>
      <c r="M38" s="39">
        <f>IF(OR(L38="",'Pricing Setup'!$B$7=""),"",IFERROR(ROUND(L38*'Pricing Setup'!$B$7,2),""))</f>
        <v/>
      </c>
      <c r="N38" s="39">
        <f>IF(OR(M38="",I38="",'Pricing Setup'!$B$4=""),"",IFERROR(ROUND(('Pricing Setup'!$B$4+M38)*VLOOKUP(I38,'Pricing Setup'!$E$4:$G$6,2,FALSE)+VLOOKUP(I38,'Pricing Setup'!$E$4:$G$6,3,FALSE),2),""))</f>
        <v/>
      </c>
      <c r="O38" s="40">
        <f>IF(E38="","",IFERROR(IF(E38&lt;0,"",E38*2),""))</f>
        <v/>
      </c>
      <c r="P38" s="39">
        <f>IF(OR(O38="",'Pricing Setup'!$B$8="",'Pricing Setup'!$B$9=""),"",IFERROR(ROUND(MAX(0,O38-'Pricing Setup'!$B$8)*'Pricing Setup'!$B$9,2),""))</f>
        <v/>
      </c>
      <c r="Q38" s="23">
        <f>IF(H38="","",IFERROR(VLOOKUP(H38,'Pricing Setup'!$J$4:$L$8,3,FALSE),""))</f>
        <v/>
      </c>
      <c r="R38" s="39">
        <f>IF(OR(N38="",P38="",Q38="",'Pricing Setup'!$B$10=""),"",IFERROR(MAX('Pricing Setup'!$B$10,ROUND(N38*(1-Q38)+P38,2)),""))</f>
        <v/>
      </c>
      <c r="S38" s="39">
        <f>IF(OR(K38="",R38=""),"",IFERROR(ROUND(K38*R38,2),""))</f>
        <v/>
      </c>
      <c r="T38" s="24">
        <f>IF(COUNTA(A38:J38)=0,"",IFERROR(IF(OR(A38="",B38="",C38="",D38="",E38="",F38="",G38="",H38="",I38=""),"Incomplete",IF(COUNTIF($A$5:$A$154,A38)&gt;1,"Duplicate ID",IF(OR(D38&lt;=0,E38&lt;0,G38&lt;F38),"Check inputs",IF(OR(K38="",N38="",P38="",Q38="",R38="",S38="",COUNTBLANK('Pricing Setup'!$B$4:$B$11)&gt;0),"Check pricing setup",IF(TODAY()-B38&gt;'Pricing Setup'!$B$11,"Review estimate age","Ready"))))),"Check inputs"))</f>
        <v/>
      </c>
    </row>
    <row r="39" ht="22" customHeight="1">
      <c r="A39" s="15" t="n"/>
      <c r="B39" s="37" t="n"/>
      <c r="C39" s="17" t="n"/>
      <c r="D39" s="18" t="n"/>
      <c r="E39" s="38" t="n"/>
      <c r="F39" s="37" t="n"/>
      <c r="G39" s="37" t="n"/>
      <c r="H39" s="17" t="n"/>
      <c r="I39" s="17" t="n"/>
      <c r="J39" s="17" t="n"/>
      <c r="K39" s="20">
        <f>IF(OR(F39="",G39="",H39=""),"",IF(G39&lt;F39,"",IF(H39="One-Time",1,IFERROR(IF(VLOOKUP(H39,'Pricing Setup'!$J$4:$L$8,2,FALSE)&lt;=0,"",1+INT((G39-F39)/VLOOKUP(H39,'Pricing Setup'!$J$4:$L$8,2,FALSE))),""))))</f>
        <v/>
      </c>
      <c r="L39" s="20">
        <f>IF(OR(D39="",'Pricing Setup'!$B$5="",'Pricing Setup'!$B$6="",'Pricing Setup'!$B$6&lt;=0),"",IFERROR(MAX(0,ROUNDUP((D39-'Pricing Setup'!$B$5)/'Pricing Setup'!$B$6,0)),""))</f>
        <v/>
      </c>
      <c r="M39" s="39">
        <f>IF(OR(L39="",'Pricing Setup'!$B$7=""),"",IFERROR(ROUND(L39*'Pricing Setup'!$B$7,2),""))</f>
        <v/>
      </c>
      <c r="N39" s="39">
        <f>IF(OR(M39="",I39="",'Pricing Setup'!$B$4=""),"",IFERROR(ROUND(('Pricing Setup'!$B$4+M39)*VLOOKUP(I39,'Pricing Setup'!$E$4:$G$6,2,FALSE)+VLOOKUP(I39,'Pricing Setup'!$E$4:$G$6,3,FALSE),2),""))</f>
        <v/>
      </c>
      <c r="O39" s="40">
        <f>IF(E39="","",IFERROR(IF(E39&lt;0,"",E39*2),""))</f>
        <v/>
      </c>
      <c r="P39" s="39">
        <f>IF(OR(O39="",'Pricing Setup'!$B$8="",'Pricing Setup'!$B$9=""),"",IFERROR(ROUND(MAX(0,O39-'Pricing Setup'!$B$8)*'Pricing Setup'!$B$9,2),""))</f>
        <v/>
      </c>
      <c r="Q39" s="23">
        <f>IF(H39="","",IFERROR(VLOOKUP(H39,'Pricing Setup'!$J$4:$L$8,3,FALSE),""))</f>
        <v/>
      </c>
      <c r="R39" s="39">
        <f>IF(OR(N39="",P39="",Q39="",'Pricing Setup'!$B$10=""),"",IFERROR(MAX('Pricing Setup'!$B$10,ROUND(N39*(1-Q39)+P39,2)),""))</f>
        <v/>
      </c>
      <c r="S39" s="39">
        <f>IF(OR(K39="",R39=""),"",IFERROR(ROUND(K39*R39,2),""))</f>
        <v/>
      </c>
      <c r="T39" s="24">
        <f>IF(COUNTA(A39:J39)=0,"",IFERROR(IF(OR(A39="",B39="",C39="",D39="",E39="",F39="",G39="",H39="",I39=""),"Incomplete",IF(COUNTIF($A$5:$A$154,A39)&gt;1,"Duplicate ID",IF(OR(D39&lt;=0,E39&lt;0,G39&lt;F39),"Check inputs",IF(OR(K39="",N39="",P39="",Q39="",R39="",S39="",COUNTBLANK('Pricing Setup'!$B$4:$B$11)&gt;0),"Check pricing setup",IF(TODAY()-B39&gt;'Pricing Setup'!$B$11,"Review estimate age","Ready"))))),"Check inputs"))</f>
        <v/>
      </c>
    </row>
    <row r="40" ht="22" customHeight="1">
      <c r="A40" s="15" t="n"/>
      <c r="B40" s="37" t="n"/>
      <c r="C40" s="17" t="n"/>
      <c r="D40" s="18" t="n"/>
      <c r="E40" s="38" t="n"/>
      <c r="F40" s="37" t="n"/>
      <c r="G40" s="37" t="n"/>
      <c r="H40" s="17" t="n"/>
      <c r="I40" s="17" t="n"/>
      <c r="J40" s="17" t="n"/>
      <c r="K40" s="20">
        <f>IF(OR(F40="",G40="",H40=""),"",IF(G40&lt;F40,"",IF(H40="One-Time",1,IFERROR(IF(VLOOKUP(H40,'Pricing Setup'!$J$4:$L$8,2,FALSE)&lt;=0,"",1+INT((G40-F40)/VLOOKUP(H40,'Pricing Setup'!$J$4:$L$8,2,FALSE))),""))))</f>
        <v/>
      </c>
      <c r="L40" s="20">
        <f>IF(OR(D40="",'Pricing Setup'!$B$5="",'Pricing Setup'!$B$6="",'Pricing Setup'!$B$6&lt;=0),"",IFERROR(MAX(0,ROUNDUP((D40-'Pricing Setup'!$B$5)/'Pricing Setup'!$B$6,0)),""))</f>
        <v/>
      </c>
      <c r="M40" s="39">
        <f>IF(OR(L40="",'Pricing Setup'!$B$7=""),"",IFERROR(ROUND(L40*'Pricing Setup'!$B$7,2),""))</f>
        <v/>
      </c>
      <c r="N40" s="39">
        <f>IF(OR(M40="",I40="",'Pricing Setup'!$B$4=""),"",IFERROR(ROUND(('Pricing Setup'!$B$4+M40)*VLOOKUP(I40,'Pricing Setup'!$E$4:$G$6,2,FALSE)+VLOOKUP(I40,'Pricing Setup'!$E$4:$G$6,3,FALSE),2),""))</f>
        <v/>
      </c>
      <c r="O40" s="40">
        <f>IF(E40="","",IFERROR(IF(E40&lt;0,"",E40*2),""))</f>
        <v/>
      </c>
      <c r="P40" s="39">
        <f>IF(OR(O40="",'Pricing Setup'!$B$8="",'Pricing Setup'!$B$9=""),"",IFERROR(ROUND(MAX(0,O40-'Pricing Setup'!$B$8)*'Pricing Setup'!$B$9,2),""))</f>
        <v/>
      </c>
      <c r="Q40" s="23">
        <f>IF(H40="","",IFERROR(VLOOKUP(H40,'Pricing Setup'!$J$4:$L$8,3,FALSE),""))</f>
        <v/>
      </c>
      <c r="R40" s="39">
        <f>IF(OR(N40="",P40="",Q40="",'Pricing Setup'!$B$10=""),"",IFERROR(MAX('Pricing Setup'!$B$10,ROUND(N40*(1-Q40)+P40,2)),""))</f>
        <v/>
      </c>
      <c r="S40" s="39">
        <f>IF(OR(K40="",R40=""),"",IFERROR(ROUND(K40*R40,2),""))</f>
        <v/>
      </c>
      <c r="T40" s="24">
        <f>IF(COUNTA(A40:J40)=0,"",IFERROR(IF(OR(A40="",B40="",C40="",D40="",E40="",F40="",G40="",H40="",I40=""),"Incomplete",IF(COUNTIF($A$5:$A$154,A40)&gt;1,"Duplicate ID",IF(OR(D40&lt;=0,E40&lt;0,G40&lt;F40),"Check inputs",IF(OR(K40="",N40="",P40="",Q40="",R40="",S40="",COUNTBLANK('Pricing Setup'!$B$4:$B$11)&gt;0),"Check pricing setup",IF(TODAY()-B40&gt;'Pricing Setup'!$B$11,"Review estimate age","Ready"))))),"Check inputs"))</f>
        <v/>
      </c>
    </row>
    <row r="41" ht="22" customHeight="1">
      <c r="A41" s="15" t="n"/>
      <c r="B41" s="37" t="n"/>
      <c r="C41" s="17" t="n"/>
      <c r="D41" s="18" t="n"/>
      <c r="E41" s="38" t="n"/>
      <c r="F41" s="37" t="n"/>
      <c r="G41" s="37" t="n"/>
      <c r="H41" s="17" t="n"/>
      <c r="I41" s="17" t="n"/>
      <c r="J41" s="17" t="n"/>
      <c r="K41" s="20">
        <f>IF(OR(F41="",G41="",H41=""),"",IF(G41&lt;F41,"",IF(H41="One-Time",1,IFERROR(IF(VLOOKUP(H41,'Pricing Setup'!$J$4:$L$8,2,FALSE)&lt;=0,"",1+INT((G41-F41)/VLOOKUP(H41,'Pricing Setup'!$J$4:$L$8,2,FALSE))),""))))</f>
        <v/>
      </c>
      <c r="L41" s="20">
        <f>IF(OR(D41="",'Pricing Setup'!$B$5="",'Pricing Setup'!$B$6="",'Pricing Setup'!$B$6&lt;=0),"",IFERROR(MAX(0,ROUNDUP((D41-'Pricing Setup'!$B$5)/'Pricing Setup'!$B$6,0)),""))</f>
        <v/>
      </c>
      <c r="M41" s="39">
        <f>IF(OR(L41="",'Pricing Setup'!$B$7=""),"",IFERROR(ROUND(L41*'Pricing Setup'!$B$7,2),""))</f>
        <v/>
      </c>
      <c r="N41" s="39">
        <f>IF(OR(M41="",I41="",'Pricing Setup'!$B$4=""),"",IFERROR(ROUND(('Pricing Setup'!$B$4+M41)*VLOOKUP(I41,'Pricing Setup'!$E$4:$G$6,2,FALSE)+VLOOKUP(I41,'Pricing Setup'!$E$4:$G$6,3,FALSE),2),""))</f>
        <v/>
      </c>
      <c r="O41" s="40">
        <f>IF(E41="","",IFERROR(IF(E41&lt;0,"",E41*2),""))</f>
        <v/>
      </c>
      <c r="P41" s="39">
        <f>IF(OR(O41="",'Pricing Setup'!$B$8="",'Pricing Setup'!$B$9=""),"",IFERROR(ROUND(MAX(0,O41-'Pricing Setup'!$B$8)*'Pricing Setup'!$B$9,2),""))</f>
        <v/>
      </c>
      <c r="Q41" s="23">
        <f>IF(H41="","",IFERROR(VLOOKUP(H41,'Pricing Setup'!$J$4:$L$8,3,FALSE),""))</f>
        <v/>
      </c>
      <c r="R41" s="39">
        <f>IF(OR(N41="",P41="",Q41="",'Pricing Setup'!$B$10=""),"",IFERROR(MAX('Pricing Setup'!$B$10,ROUND(N41*(1-Q41)+P41,2)),""))</f>
        <v/>
      </c>
      <c r="S41" s="39">
        <f>IF(OR(K41="",R41=""),"",IFERROR(ROUND(K41*R41,2),""))</f>
        <v/>
      </c>
      <c r="T41" s="24">
        <f>IF(COUNTA(A41:J41)=0,"",IFERROR(IF(OR(A41="",B41="",C41="",D41="",E41="",F41="",G41="",H41="",I41=""),"Incomplete",IF(COUNTIF($A$5:$A$154,A41)&gt;1,"Duplicate ID",IF(OR(D41&lt;=0,E41&lt;0,G41&lt;F41),"Check inputs",IF(OR(K41="",N41="",P41="",Q41="",R41="",S41="",COUNTBLANK('Pricing Setup'!$B$4:$B$11)&gt;0),"Check pricing setup",IF(TODAY()-B41&gt;'Pricing Setup'!$B$11,"Review estimate age","Ready"))))),"Check inputs"))</f>
        <v/>
      </c>
    </row>
    <row r="42" ht="22" customHeight="1">
      <c r="A42" s="15" t="n"/>
      <c r="B42" s="37" t="n"/>
      <c r="C42" s="17" t="n"/>
      <c r="D42" s="18" t="n"/>
      <c r="E42" s="38" t="n"/>
      <c r="F42" s="37" t="n"/>
      <c r="G42" s="37" t="n"/>
      <c r="H42" s="17" t="n"/>
      <c r="I42" s="17" t="n"/>
      <c r="J42" s="17" t="n"/>
      <c r="K42" s="20">
        <f>IF(OR(F42="",G42="",H42=""),"",IF(G42&lt;F42,"",IF(H42="One-Time",1,IFERROR(IF(VLOOKUP(H42,'Pricing Setup'!$J$4:$L$8,2,FALSE)&lt;=0,"",1+INT((G42-F42)/VLOOKUP(H42,'Pricing Setup'!$J$4:$L$8,2,FALSE))),""))))</f>
        <v/>
      </c>
      <c r="L42" s="20">
        <f>IF(OR(D42="",'Pricing Setup'!$B$5="",'Pricing Setup'!$B$6="",'Pricing Setup'!$B$6&lt;=0),"",IFERROR(MAX(0,ROUNDUP((D42-'Pricing Setup'!$B$5)/'Pricing Setup'!$B$6,0)),""))</f>
        <v/>
      </c>
      <c r="M42" s="39">
        <f>IF(OR(L42="",'Pricing Setup'!$B$7=""),"",IFERROR(ROUND(L42*'Pricing Setup'!$B$7,2),""))</f>
        <v/>
      </c>
      <c r="N42" s="39">
        <f>IF(OR(M42="",I42="",'Pricing Setup'!$B$4=""),"",IFERROR(ROUND(('Pricing Setup'!$B$4+M42)*VLOOKUP(I42,'Pricing Setup'!$E$4:$G$6,2,FALSE)+VLOOKUP(I42,'Pricing Setup'!$E$4:$G$6,3,FALSE),2),""))</f>
        <v/>
      </c>
      <c r="O42" s="40">
        <f>IF(E42="","",IFERROR(IF(E42&lt;0,"",E42*2),""))</f>
        <v/>
      </c>
      <c r="P42" s="39">
        <f>IF(OR(O42="",'Pricing Setup'!$B$8="",'Pricing Setup'!$B$9=""),"",IFERROR(ROUND(MAX(0,O42-'Pricing Setup'!$B$8)*'Pricing Setup'!$B$9,2),""))</f>
        <v/>
      </c>
      <c r="Q42" s="23">
        <f>IF(H42="","",IFERROR(VLOOKUP(H42,'Pricing Setup'!$J$4:$L$8,3,FALSE),""))</f>
        <v/>
      </c>
      <c r="R42" s="39">
        <f>IF(OR(N42="",P42="",Q42="",'Pricing Setup'!$B$10=""),"",IFERROR(MAX('Pricing Setup'!$B$10,ROUND(N42*(1-Q42)+P42,2)),""))</f>
        <v/>
      </c>
      <c r="S42" s="39">
        <f>IF(OR(K42="",R42=""),"",IFERROR(ROUND(K42*R42,2),""))</f>
        <v/>
      </c>
      <c r="T42" s="24">
        <f>IF(COUNTA(A42:J42)=0,"",IFERROR(IF(OR(A42="",B42="",C42="",D42="",E42="",F42="",G42="",H42="",I42=""),"Incomplete",IF(COUNTIF($A$5:$A$154,A42)&gt;1,"Duplicate ID",IF(OR(D42&lt;=0,E42&lt;0,G42&lt;F42),"Check inputs",IF(OR(K42="",N42="",P42="",Q42="",R42="",S42="",COUNTBLANK('Pricing Setup'!$B$4:$B$11)&gt;0),"Check pricing setup",IF(TODAY()-B42&gt;'Pricing Setup'!$B$11,"Review estimate age","Ready"))))),"Check inputs"))</f>
        <v/>
      </c>
    </row>
    <row r="43" ht="22" customHeight="1">
      <c r="A43" s="15" t="n"/>
      <c r="B43" s="37" t="n"/>
      <c r="C43" s="17" t="n"/>
      <c r="D43" s="18" t="n"/>
      <c r="E43" s="38" t="n"/>
      <c r="F43" s="37" t="n"/>
      <c r="G43" s="37" t="n"/>
      <c r="H43" s="17" t="n"/>
      <c r="I43" s="17" t="n"/>
      <c r="J43" s="17" t="n"/>
      <c r="K43" s="20">
        <f>IF(OR(F43="",G43="",H43=""),"",IF(G43&lt;F43,"",IF(H43="One-Time",1,IFERROR(IF(VLOOKUP(H43,'Pricing Setup'!$J$4:$L$8,2,FALSE)&lt;=0,"",1+INT((G43-F43)/VLOOKUP(H43,'Pricing Setup'!$J$4:$L$8,2,FALSE))),""))))</f>
        <v/>
      </c>
      <c r="L43" s="20">
        <f>IF(OR(D43="",'Pricing Setup'!$B$5="",'Pricing Setup'!$B$6="",'Pricing Setup'!$B$6&lt;=0),"",IFERROR(MAX(0,ROUNDUP((D43-'Pricing Setup'!$B$5)/'Pricing Setup'!$B$6,0)),""))</f>
        <v/>
      </c>
      <c r="M43" s="39">
        <f>IF(OR(L43="",'Pricing Setup'!$B$7=""),"",IFERROR(ROUND(L43*'Pricing Setup'!$B$7,2),""))</f>
        <v/>
      </c>
      <c r="N43" s="39">
        <f>IF(OR(M43="",I43="",'Pricing Setup'!$B$4=""),"",IFERROR(ROUND(('Pricing Setup'!$B$4+M43)*VLOOKUP(I43,'Pricing Setup'!$E$4:$G$6,2,FALSE)+VLOOKUP(I43,'Pricing Setup'!$E$4:$G$6,3,FALSE),2),""))</f>
        <v/>
      </c>
      <c r="O43" s="40">
        <f>IF(E43="","",IFERROR(IF(E43&lt;0,"",E43*2),""))</f>
        <v/>
      </c>
      <c r="P43" s="39">
        <f>IF(OR(O43="",'Pricing Setup'!$B$8="",'Pricing Setup'!$B$9=""),"",IFERROR(ROUND(MAX(0,O43-'Pricing Setup'!$B$8)*'Pricing Setup'!$B$9,2),""))</f>
        <v/>
      </c>
      <c r="Q43" s="23">
        <f>IF(H43="","",IFERROR(VLOOKUP(H43,'Pricing Setup'!$J$4:$L$8,3,FALSE),""))</f>
        <v/>
      </c>
      <c r="R43" s="39">
        <f>IF(OR(N43="",P43="",Q43="",'Pricing Setup'!$B$10=""),"",IFERROR(MAX('Pricing Setup'!$B$10,ROUND(N43*(1-Q43)+P43,2)),""))</f>
        <v/>
      </c>
      <c r="S43" s="39">
        <f>IF(OR(K43="",R43=""),"",IFERROR(ROUND(K43*R43,2),""))</f>
        <v/>
      </c>
      <c r="T43" s="24">
        <f>IF(COUNTA(A43:J43)=0,"",IFERROR(IF(OR(A43="",B43="",C43="",D43="",E43="",F43="",G43="",H43="",I43=""),"Incomplete",IF(COUNTIF($A$5:$A$154,A43)&gt;1,"Duplicate ID",IF(OR(D43&lt;=0,E43&lt;0,G43&lt;F43),"Check inputs",IF(OR(K43="",N43="",P43="",Q43="",R43="",S43="",COUNTBLANK('Pricing Setup'!$B$4:$B$11)&gt;0),"Check pricing setup",IF(TODAY()-B43&gt;'Pricing Setup'!$B$11,"Review estimate age","Ready"))))),"Check inputs"))</f>
        <v/>
      </c>
    </row>
    <row r="44" ht="22" customHeight="1">
      <c r="A44" s="15" t="n"/>
      <c r="B44" s="37" t="n"/>
      <c r="C44" s="17" t="n"/>
      <c r="D44" s="18" t="n"/>
      <c r="E44" s="38" t="n"/>
      <c r="F44" s="37" t="n"/>
      <c r="G44" s="37" t="n"/>
      <c r="H44" s="17" t="n"/>
      <c r="I44" s="17" t="n"/>
      <c r="J44" s="17" t="n"/>
      <c r="K44" s="20">
        <f>IF(OR(F44="",G44="",H44=""),"",IF(G44&lt;F44,"",IF(H44="One-Time",1,IFERROR(IF(VLOOKUP(H44,'Pricing Setup'!$J$4:$L$8,2,FALSE)&lt;=0,"",1+INT((G44-F44)/VLOOKUP(H44,'Pricing Setup'!$J$4:$L$8,2,FALSE))),""))))</f>
        <v/>
      </c>
      <c r="L44" s="20">
        <f>IF(OR(D44="",'Pricing Setup'!$B$5="",'Pricing Setup'!$B$6="",'Pricing Setup'!$B$6&lt;=0),"",IFERROR(MAX(0,ROUNDUP((D44-'Pricing Setup'!$B$5)/'Pricing Setup'!$B$6,0)),""))</f>
        <v/>
      </c>
      <c r="M44" s="39">
        <f>IF(OR(L44="",'Pricing Setup'!$B$7=""),"",IFERROR(ROUND(L44*'Pricing Setup'!$B$7,2),""))</f>
        <v/>
      </c>
      <c r="N44" s="39">
        <f>IF(OR(M44="",I44="",'Pricing Setup'!$B$4=""),"",IFERROR(ROUND(('Pricing Setup'!$B$4+M44)*VLOOKUP(I44,'Pricing Setup'!$E$4:$G$6,2,FALSE)+VLOOKUP(I44,'Pricing Setup'!$E$4:$G$6,3,FALSE),2),""))</f>
        <v/>
      </c>
      <c r="O44" s="40">
        <f>IF(E44="","",IFERROR(IF(E44&lt;0,"",E44*2),""))</f>
        <v/>
      </c>
      <c r="P44" s="39">
        <f>IF(OR(O44="",'Pricing Setup'!$B$8="",'Pricing Setup'!$B$9=""),"",IFERROR(ROUND(MAX(0,O44-'Pricing Setup'!$B$8)*'Pricing Setup'!$B$9,2),""))</f>
        <v/>
      </c>
      <c r="Q44" s="23">
        <f>IF(H44="","",IFERROR(VLOOKUP(H44,'Pricing Setup'!$J$4:$L$8,3,FALSE),""))</f>
        <v/>
      </c>
      <c r="R44" s="39">
        <f>IF(OR(N44="",P44="",Q44="",'Pricing Setup'!$B$10=""),"",IFERROR(MAX('Pricing Setup'!$B$10,ROUND(N44*(1-Q44)+P44,2)),""))</f>
        <v/>
      </c>
      <c r="S44" s="39">
        <f>IF(OR(K44="",R44=""),"",IFERROR(ROUND(K44*R44,2),""))</f>
        <v/>
      </c>
      <c r="T44" s="24">
        <f>IF(COUNTA(A44:J44)=0,"",IFERROR(IF(OR(A44="",B44="",C44="",D44="",E44="",F44="",G44="",H44="",I44=""),"Incomplete",IF(COUNTIF($A$5:$A$154,A44)&gt;1,"Duplicate ID",IF(OR(D44&lt;=0,E44&lt;0,G44&lt;F44),"Check inputs",IF(OR(K44="",N44="",P44="",Q44="",R44="",S44="",COUNTBLANK('Pricing Setup'!$B$4:$B$11)&gt;0),"Check pricing setup",IF(TODAY()-B44&gt;'Pricing Setup'!$B$11,"Review estimate age","Ready"))))),"Check inputs"))</f>
        <v/>
      </c>
    </row>
    <row r="45" ht="22" customHeight="1">
      <c r="A45" s="15" t="n"/>
      <c r="B45" s="37" t="n"/>
      <c r="C45" s="17" t="n"/>
      <c r="D45" s="18" t="n"/>
      <c r="E45" s="38" t="n"/>
      <c r="F45" s="37" t="n"/>
      <c r="G45" s="37" t="n"/>
      <c r="H45" s="17" t="n"/>
      <c r="I45" s="17" t="n"/>
      <c r="J45" s="17" t="n"/>
      <c r="K45" s="20">
        <f>IF(OR(F45="",G45="",H45=""),"",IF(G45&lt;F45,"",IF(H45="One-Time",1,IFERROR(IF(VLOOKUP(H45,'Pricing Setup'!$J$4:$L$8,2,FALSE)&lt;=0,"",1+INT((G45-F45)/VLOOKUP(H45,'Pricing Setup'!$J$4:$L$8,2,FALSE))),""))))</f>
        <v/>
      </c>
      <c r="L45" s="20">
        <f>IF(OR(D45="",'Pricing Setup'!$B$5="",'Pricing Setup'!$B$6="",'Pricing Setup'!$B$6&lt;=0),"",IFERROR(MAX(0,ROUNDUP((D45-'Pricing Setup'!$B$5)/'Pricing Setup'!$B$6,0)),""))</f>
        <v/>
      </c>
      <c r="M45" s="39">
        <f>IF(OR(L45="",'Pricing Setup'!$B$7=""),"",IFERROR(ROUND(L45*'Pricing Setup'!$B$7,2),""))</f>
        <v/>
      </c>
      <c r="N45" s="39">
        <f>IF(OR(M45="",I45="",'Pricing Setup'!$B$4=""),"",IFERROR(ROUND(('Pricing Setup'!$B$4+M45)*VLOOKUP(I45,'Pricing Setup'!$E$4:$G$6,2,FALSE)+VLOOKUP(I45,'Pricing Setup'!$E$4:$G$6,3,FALSE),2),""))</f>
        <v/>
      </c>
      <c r="O45" s="40">
        <f>IF(E45="","",IFERROR(IF(E45&lt;0,"",E45*2),""))</f>
        <v/>
      </c>
      <c r="P45" s="39">
        <f>IF(OR(O45="",'Pricing Setup'!$B$8="",'Pricing Setup'!$B$9=""),"",IFERROR(ROUND(MAX(0,O45-'Pricing Setup'!$B$8)*'Pricing Setup'!$B$9,2),""))</f>
        <v/>
      </c>
      <c r="Q45" s="23">
        <f>IF(H45="","",IFERROR(VLOOKUP(H45,'Pricing Setup'!$J$4:$L$8,3,FALSE),""))</f>
        <v/>
      </c>
      <c r="R45" s="39">
        <f>IF(OR(N45="",P45="",Q45="",'Pricing Setup'!$B$10=""),"",IFERROR(MAX('Pricing Setup'!$B$10,ROUND(N45*(1-Q45)+P45,2)),""))</f>
        <v/>
      </c>
      <c r="S45" s="39">
        <f>IF(OR(K45="",R45=""),"",IFERROR(ROUND(K45*R45,2),""))</f>
        <v/>
      </c>
      <c r="T45" s="24">
        <f>IF(COUNTA(A45:J45)=0,"",IFERROR(IF(OR(A45="",B45="",C45="",D45="",E45="",F45="",G45="",H45="",I45=""),"Incomplete",IF(COUNTIF($A$5:$A$154,A45)&gt;1,"Duplicate ID",IF(OR(D45&lt;=0,E45&lt;0,G45&lt;F45),"Check inputs",IF(OR(K45="",N45="",P45="",Q45="",R45="",S45="",COUNTBLANK('Pricing Setup'!$B$4:$B$11)&gt;0),"Check pricing setup",IF(TODAY()-B45&gt;'Pricing Setup'!$B$11,"Review estimate age","Ready"))))),"Check inputs"))</f>
        <v/>
      </c>
    </row>
    <row r="46" ht="22" customHeight="1">
      <c r="A46" s="15" t="n"/>
      <c r="B46" s="37" t="n"/>
      <c r="C46" s="17" t="n"/>
      <c r="D46" s="18" t="n"/>
      <c r="E46" s="38" t="n"/>
      <c r="F46" s="37" t="n"/>
      <c r="G46" s="37" t="n"/>
      <c r="H46" s="17" t="n"/>
      <c r="I46" s="17" t="n"/>
      <c r="J46" s="17" t="n"/>
      <c r="K46" s="20">
        <f>IF(OR(F46="",G46="",H46=""),"",IF(G46&lt;F46,"",IF(H46="One-Time",1,IFERROR(IF(VLOOKUP(H46,'Pricing Setup'!$J$4:$L$8,2,FALSE)&lt;=0,"",1+INT((G46-F46)/VLOOKUP(H46,'Pricing Setup'!$J$4:$L$8,2,FALSE))),""))))</f>
        <v/>
      </c>
      <c r="L46" s="20">
        <f>IF(OR(D46="",'Pricing Setup'!$B$5="",'Pricing Setup'!$B$6="",'Pricing Setup'!$B$6&lt;=0),"",IFERROR(MAX(0,ROUNDUP((D46-'Pricing Setup'!$B$5)/'Pricing Setup'!$B$6,0)),""))</f>
        <v/>
      </c>
      <c r="M46" s="39">
        <f>IF(OR(L46="",'Pricing Setup'!$B$7=""),"",IFERROR(ROUND(L46*'Pricing Setup'!$B$7,2),""))</f>
        <v/>
      </c>
      <c r="N46" s="39">
        <f>IF(OR(M46="",I46="",'Pricing Setup'!$B$4=""),"",IFERROR(ROUND(('Pricing Setup'!$B$4+M46)*VLOOKUP(I46,'Pricing Setup'!$E$4:$G$6,2,FALSE)+VLOOKUP(I46,'Pricing Setup'!$E$4:$G$6,3,FALSE),2),""))</f>
        <v/>
      </c>
      <c r="O46" s="40">
        <f>IF(E46="","",IFERROR(IF(E46&lt;0,"",E46*2),""))</f>
        <v/>
      </c>
      <c r="P46" s="39">
        <f>IF(OR(O46="",'Pricing Setup'!$B$8="",'Pricing Setup'!$B$9=""),"",IFERROR(ROUND(MAX(0,O46-'Pricing Setup'!$B$8)*'Pricing Setup'!$B$9,2),""))</f>
        <v/>
      </c>
      <c r="Q46" s="23">
        <f>IF(H46="","",IFERROR(VLOOKUP(H46,'Pricing Setup'!$J$4:$L$8,3,FALSE),""))</f>
        <v/>
      </c>
      <c r="R46" s="39">
        <f>IF(OR(N46="",P46="",Q46="",'Pricing Setup'!$B$10=""),"",IFERROR(MAX('Pricing Setup'!$B$10,ROUND(N46*(1-Q46)+P46,2)),""))</f>
        <v/>
      </c>
      <c r="S46" s="39">
        <f>IF(OR(K46="",R46=""),"",IFERROR(ROUND(K46*R46,2),""))</f>
        <v/>
      </c>
      <c r="T46" s="24">
        <f>IF(COUNTA(A46:J46)=0,"",IFERROR(IF(OR(A46="",B46="",C46="",D46="",E46="",F46="",G46="",H46="",I46=""),"Incomplete",IF(COUNTIF($A$5:$A$154,A46)&gt;1,"Duplicate ID",IF(OR(D46&lt;=0,E46&lt;0,G46&lt;F46),"Check inputs",IF(OR(K46="",N46="",P46="",Q46="",R46="",S46="",COUNTBLANK('Pricing Setup'!$B$4:$B$11)&gt;0),"Check pricing setup",IF(TODAY()-B46&gt;'Pricing Setup'!$B$11,"Review estimate age","Ready"))))),"Check inputs"))</f>
        <v/>
      </c>
    </row>
    <row r="47" ht="22" customHeight="1">
      <c r="A47" s="15" t="n"/>
      <c r="B47" s="37" t="n"/>
      <c r="C47" s="17" t="n"/>
      <c r="D47" s="18" t="n"/>
      <c r="E47" s="38" t="n"/>
      <c r="F47" s="37" t="n"/>
      <c r="G47" s="37" t="n"/>
      <c r="H47" s="17" t="n"/>
      <c r="I47" s="17" t="n"/>
      <c r="J47" s="17" t="n"/>
      <c r="K47" s="20">
        <f>IF(OR(F47="",G47="",H47=""),"",IF(G47&lt;F47,"",IF(H47="One-Time",1,IFERROR(IF(VLOOKUP(H47,'Pricing Setup'!$J$4:$L$8,2,FALSE)&lt;=0,"",1+INT((G47-F47)/VLOOKUP(H47,'Pricing Setup'!$J$4:$L$8,2,FALSE))),""))))</f>
        <v/>
      </c>
      <c r="L47" s="20">
        <f>IF(OR(D47="",'Pricing Setup'!$B$5="",'Pricing Setup'!$B$6="",'Pricing Setup'!$B$6&lt;=0),"",IFERROR(MAX(0,ROUNDUP((D47-'Pricing Setup'!$B$5)/'Pricing Setup'!$B$6,0)),""))</f>
        <v/>
      </c>
      <c r="M47" s="39">
        <f>IF(OR(L47="",'Pricing Setup'!$B$7=""),"",IFERROR(ROUND(L47*'Pricing Setup'!$B$7,2),""))</f>
        <v/>
      </c>
      <c r="N47" s="39">
        <f>IF(OR(M47="",I47="",'Pricing Setup'!$B$4=""),"",IFERROR(ROUND(('Pricing Setup'!$B$4+M47)*VLOOKUP(I47,'Pricing Setup'!$E$4:$G$6,2,FALSE)+VLOOKUP(I47,'Pricing Setup'!$E$4:$G$6,3,FALSE),2),""))</f>
        <v/>
      </c>
      <c r="O47" s="40">
        <f>IF(E47="","",IFERROR(IF(E47&lt;0,"",E47*2),""))</f>
        <v/>
      </c>
      <c r="P47" s="39">
        <f>IF(OR(O47="",'Pricing Setup'!$B$8="",'Pricing Setup'!$B$9=""),"",IFERROR(ROUND(MAX(0,O47-'Pricing Setup'!$B$8)*'Pricing Setup'!$B$9,2),""))</f>
        <v/>
      </c>
      <c r="Q47" s="23">
        <f>IF(H47="","",IFERROR(VLOOKUP(H47,'Pricing Setup'!$J$4:$L$8,3,FALSE),""))</f>
        <v/>
      </c>
      <c r="R47" s="39">
        <f>IF(OR(N47="",P47="",Q47="",'Pricing Setup'!$B$10=""),"",IFERROR(MAX('Pricing Setup'!$B$10,ROUND(N47*(1-Q47)+P47,2)),""))</f>
        <v/>
      </c>
      <c r="S47" s="39">
        <f>IF(OR(K47="",R47=""),"",IFERROR(ROUND(K47*R47,2),""))</f>
        <v/>
      </c>
      <c r="T47" s="24">
        <f>IF(COUNTA(A47:J47)=0,"",IFERROR(IF(OR(A47="",B47="",C47="",D47="",E47="",F47="",G47="",H47="",I47=""),"Incomplete",IF(COUNTIF($A$5:$A$154,A47)&gt;1,"Duplicate ID",IF(OR(D47&lt;=0,E47&lt;0,G47&lt;F47),"Check inputs",IF(OR(K47="",N47="",P47="",Q47="",R47="",S47="",COUNTBLANK('Pricing Setup'!$B$4:$B$11)&gt;0),"Check pricing setup",IF(TODAY()-B47&gt;'Pricing Setup'!$B$11,"Review estimate age","Ready"))))),"Check inputs"))</f>
        <v/>
      </c>
    </row>
    <row r="48" ht="22" customHeight="1">
      <c r="A48" s="15" t="n"/>
      <c r="B48" s="37" t="n"/>
      <c r="C48" s="17" t="n"/>
      <c r="D48" s="18" t="n"/>
      <c r="E48" s="38" t="n"/>
      <c r="F48" s="37" t="n"/>
      <c r="G48" s="37" t="n"/>
      <c r="H48" s="17" t="n"/>
      <c r="I48" s="17" t="n"/>
      <c r="J48" s="17" t="n"/>
      <c r="K48" s="20">
        <f>IF(OR(F48="",G48="",H48=""),"",IF(G48&lt;F48,"",IF(H48="One-Time",1,IFERROR(IF(VLOOKUP(H48,'Pricing Setup'!$J$4:$L$8,2,FALSE)&lt;=0,"",1+INT((G48-F48)/VLOOKUP(H48,'Pricing Setup'!$J$4:$L$8,2,FALSE))),""))))</f>
        <v/>
      </c>
      <c r="L48" s="20">
        <f>IF(OR(D48="",'Pricing Setup'!$B$5="",'Pricing Setup'!$B$6="",'Pricing Setup'!$B$6&lt;=0),"",IFERROR(MAX(0,ROUNDUP((D48-'Pricing Setup'!$B$5)/'Pricing Setup'!$B$6,0)),""))</f>
        <v/>
      </c>
      <c r="M48" s="39">
        <f>IF(OR(L48="",'Pricing Setup'!$B$7=""),"",IFERROR(ROUND(L48*'Pricing Setup'!$B$7,2),""))</f>
        <v/>
      </c>
      <c r="N48" s="39">
        <f>IF(OR(M48="",I48="",'Pricing Setup'!$B$4=""),"",IFERROR(ROUND(('Pricing Setup'!$B$4+M48)*VLOOKUP(I48,'Pricing Setup'!$E$4:$G$6,2,FALSE)+VLOOKUP(I48,'Pricing Setup'!$E$4:$G$6,3,FALSE),2),""))</f>
        <v/>
      </c>
      <c r="O48" s="40">
        <f>IF(E48="","",IFERROR(IF(E48&lt;0,"",E48*2),""))</f>
        <v/>
      </c>
      <c r="P48" s="39">
        <f>IF(OR(O48="",'Pricing Setup'!$B$8="",'Pricing Setup'!$B$9=""),"",IFERROR(ROUND(MAX(0,O48-'Pricing Setup'!$B$8)*'Pricing Setup'!$B$9,2),""))</f>
        <v/>
      </c>
      <c r="Q48" s="23">
        <f>IF(H48="","",IFERROR(VLOOKUP(H48,'Pricing Setup'!$J$4:$L$8,3,FALSE),""))</f>
        <v/>
      </c>
      <c r="R48" s="39">
        <f>IF(OR(N48="",P48="",Q48="",'Pricing Setup'!$B$10=""),"",IFERROR(MAX('Pricing Setup'!$B$10,ROUND(N48*(1-Q48)+P48,2)),""))</f>
        <v/>
      </c>
      <c r="S48" s="39">
        <f>IF(OR(K48="",R48=""),"",IFERROR(ROUND(K48*R48,2),""))</f>
        <v/>
      </c>
      <c r="T48" s="24">
        <f>IF(COUNTA(A48:J48)=0,"",IFERROR(IF(OR(A48="",B48="",C48="",D48="",E48="",F48="",G48="",H48="",I48=""),"Incomplete",IF(COUNTIF($A$5:$A$154,A48)&gt;1,"Duplicate ID",IF(OR(D48&lt;=0,E48&lt;0,G48&lt;F48),"Check inputs",IF(OR(K48="",N48="",P48="",Q48="",R48="",S48="",COUNTBLANK('Pricing Setup'!$B$4:$B$11)&gt;0),"Check pricing setup",IF(TODAY()-B48&gt;'Pricing Setup'!$B$11,"Review estimate age","Ready"))))),"Check inputs"))</f>
        <v/>
      </c>
    </row>
    <row r="49" ht="22" customHeight="1">
      <c r="A49" s="15" t="n"/>
      <c r="B49" s="37" t="n"/>
      <c r="C49" s="17" t="n"/>
      <c r="D49" s="18" t="n"/>
      <c r="E49" s="38" t="n"/>
      <c r="F49" s="37" t="n"/>
      <c r="G49" s="37" t="n"/>
      <c r="H49" s="17" t="n"/>
      <c r="I49" s="17" t="n"/>
      <c r="J49" s="17" t="n"/>
      <c r="K49" s="20">
        <f>IF(OR(F49="",G49="",H49=""),"",IF(G49&lt;F49,"",IF(H49="One-Time",1,IFERROR(IF(VLOOKUP(H49,'Pricing Setup'!$J$4:$L$8,2,FALSE)&lt;=0,"",1+INT((G49-F49)/VLOOKUP(H49,'Pricing Setup'!$J$4:$L$8,2,FALSE))),""))))</f>
        <v/>
      </c>
      <c r="L49" s="20">
        <f>IF(OR(D49="",'Pricing Setup'!$B$5="",'Pricing Setup'!$B$6="",'Pricing Setup'!$B$6&lt;=0),"",IFERROR(MAX(0,ROUNDUP((D49-'Pricing Setup'!$B$5)/'Pricing Setup'!$B$6,0)),""))</f>
        <v/>
      </c>
      <c r="M49" s="39">
        <f>IF(OR(L49="",'Pricing Setup'!$B$7=""),"",IFERROR(ROUND(L49*'Pricing Setup'!$B$7,2),""))</f>
        <v/>
      </c>
      <c r="N49" s="39">
        <f>IF(OR(M49="",I49="",'Pricing Setup'!$B$4=""),"",IFERROR(ROUND(('Pricing Setup'!$B$4+M49)*VLOOKUP(I49,'Pricing Setup'!$E$4:$G$6,2,FALSE)+VLOOKUP(I49,'Pricing Setup'!$E$4:$G$6,3,FALSE),2),""))</f>
        <v/>
      </c>
      <c r="O49" s="40">
        <f>IF(E49="","",IFERROR(IF(E49&lt;0,"",E49*2),""))</f>
        <v/>
      </c>
      <c r="P49" s="39">
        <f>IF(OR(O49="",'Pricing Setup'!$B$8="",'Pricing Setup'!$B$9=""),"",IFERROR(ROUND(MAX(0,O49-'Pricing Setup'!$B$8)*'Pricing Setup'!$B$9,2),""))</f>
        <v/>
      </c>
      <c r="Q49" s="23">
        <f>IF(H49="","",IFERROR(VLOOKUP(H49,'Pricing Setup'!$J$4:$L$8,3,FALSE),""))</f>
        <v/>
      </c>
      <c r="R49" s="39">
        <f>IF(OR(N49="",P49="",Q49="",'Pricing Setup'!$B$10=""),"",IFERROR(MAX('Pricing Setup'!$B$10,ROUND(N49*(1-Q49)+P49,2)),""))</f>
        <v/>
      </c>
      <c r="S49" s="39">
        <f>IF(OR(K49="",R49=""),"",IFERROR(ROUND(K49*R49,2),""))</f>
        <v/>
      </c>
      <c r="T49" s="24">
        <f>IF(COUNTA(A49:J49)=0,"",IFERROR(IF(OR(A49="",B49="",C49="",D49="",E49="",F49="",G49="",H49="",I49=""),"Incomplete",IF(COUNTIF($A$5:$A$154,A49)&gt;1,"Duplicate ID",IF(OR(D49&lt;=0,E49&lt;0,G49&lt;F49),"Check inputs",IF(OR(K49="",N49="",P49="",Q49="",R49="",S49="",COUNTBLANK('Pricing Setup'!$B$4:$B$11)&gt;0),"Check pricing setup",IF(TODAY()-B49&gt;'Pricing Setup'!$B$11,"Review estimate age","Ready"))))),"Check inputs"))</f>
        <v/>
      </c>
    </row>
    <row r="50" ht="22" customHeight="1">
      <c r="A50" s="15" t="n"/>
      <c r="B50" s="37" t="n"/>
      <c r="C50" s="17" t="n"/>
      <c r="D50" s="18" t="n"/>
      <c r="E50" s="38" t="n"/>
      <c r="F50" s="37" t="n"/>
      <c r="G50" s="37" t="n"/>
      <c r="H50" s="17" t="n"/>
      <c r="I50" s="17" t="n"/>
      <c r="J50" s="17" t="n"/>
      <c r="K50" s="20">
        <f>IF(OR(F50="",G50="",H50=""),"",IF(G50&lt;F50,"",IF(H50="One-Time",1,IFERROR(IF(VLOOKUP(H50,'Pricing Setup'!$J$4:$L$8,2,FALSE)&lt;=0,"",1+INT((G50-F50)/VLOOKUP(H50,'Pricing Setup'!$J$4:$L$8,2,FALSE))),""))))</f>
        <v/>
      </c>
      <c r="L50" s="20">
        <f>IF(OR(D50="",'Pricing Setup'!$B$5="",'Pricing Setup'!$B$6="",'Pricing Setup'!$B$6&lt;=0),"",IFERROR(MAX(0,ROUNDUP((D50-'Pricing Setup'!$B$5)/'Pricing Setup'!$B$6,0)),""))</f>
        <v/>
      </c>
      <c r="M50" s="39">
        <f>IF(OR(L50="",'Pricing Setup'!$B$7=""),"",IFERROR(ROUND(L50*'Pricing Setup'!$B$7,2),""))</f>
        <v/>
      </c>
      <c r="N50" s="39">
        <f>IF(OR(M50="",I50="",'Pricing Setup'!$B$4=""),"",IFERROR(ROUND(('Pricing Setup'!$B$4+M50)*VLOOKUP(I50,'Pricing Setup'!$E$4:$G$6,2,FALSE)+VLOOKUP(I50,'Pricing Setup'!$E$4:$G$6,3,FALSE),2),""))</f>
        <v/>
      </c>
      <c r="O50" s="40">
        <f>IF(E50="","",IFERROR(IF(E50&lt;0,"",E50*2),""))</f>
        <v/>
      </c>
      <c r="P50" s="39">
        <f>IF(OR(O50="",'Pricing Setup'!$B$8="",'Pricing Setup'!$B$9=""),"",IFERROR(ROUND(MAX(0,O50-'Pricing Setup'!$B$8)*'Pricing Setup'!$B$9,2),""))</f>
        <v/>
      </c>
      <c r="Q50" s="23">
        <f>IF(H50="","",IFERROR(VLOOKUP(H50,'Pricing Setup'!$J$4:$L$8,3,FALSE),""))</f>
        <v/>
      </c>
      <c r="R50" s="39">
        <f>IF(OR(N50="",P50="",Q50="",'Pricing Setup'!$B$10=""),"",IFERROR(MAX('Pricing Setup'!$B$10,ROUND(N50*(1-Q50)+P50,2)),""))</f>
        <v/>
      </c>
      <c r="S50" s="39">
        <f>IF(OR(K50="",R50=""),"",IFERROR(ROUND(K50*R50,2),""))</f>
        <v/>
      </c>
      <c r="T50" s="24">
        <f>IF(COUNTA(A50:J50)=0,"",IFERROR(IF(OR(A50="",B50="",C50="",D50="",E50="",F50="",G50="",H50="",I50=""),"Incomplete",IF(COUNTIF($A$5:$A$154,A50)&gt;1,"Duplicate ID",IF(OR(D50&lt;=0,E50&lt;0,G50&lt;F50),"Check inputs",IF(OR(K50="",N50="",P50="",Q50="",R50="",S50="",COUNTBLANK('Pricing Setup'!$B$4:$B$11)&gt;0),"Check pricing setup",IF(TODAY()-B50&gt;'Pricing Setup'!$B$11,"Review estimate age","Ready"))))),"Check inputs"))</f>
        <v/>
      </c>
    </row>
    <row r="51" ht="22" customHeight="1">
      <c r="A51" s="15" t="n"/>
      <c r="B51" s="37" t="n"/>
      <c r="C51" s="17" t="n"/>
      <c r="D51" s="18" t="n"/>
      <c r="E51" s="38" t="n"/>
      <c r="F51" s="37" t="n"/>
      <c r="G51" s="37" t="n"/>
      <c r="H51" s="17" t="n"/>
      <c r="I51" s="17" t="n"/>
      <c r="J51" s="17" t="n"/>
      <c r="K51" s="20">
        <f>IF(OR(F51="",G51="",H51=""),"",IF(G51&lt;F51,"",IF(H51="One-Time",1,IFERROR(IF(VLOOKUP(H51,'Pricing Setup'!$J$4:$L$8,2,FALSE)&lt;=0,"",1+INT((G51-F51)/VLOOKUP(H51,'Pricing Setup'!$J$4:$L$8,2,FALSE))),""))))</f>
        <v/>
      </c>
      <c r="L51" s="20">
        <f>IF(OR(D51="",'Pricing Setup'!$B$5="",'Pricing Setup'!$B$6="",'Pricing Setup'!$B$6&lt;=0),"",IFERROR(MAX(0,ROUNDUP((D51-'Pricing Setup'!$B$5)/'Pricing Setup'!$B$6,0)),""))</f>
        <v/>
      </c>
      <c r="M51" s="39">
        <f>IF(OR(L51="",'Pricing Setup'!$B$7=""),"",IFERROR(ROUND(L51*'Pricing Setup'!$B$7,2),""))</f>
        <v/>
      </c>
      <c r="N51" s="39">
        <f>IF(OR(M51="",I51="",'Pricing Setup'!$B$4=""),"",IFERROR(ROUND(('Pricing Setup'!$B$4+M51)*VLOOKUP(I51,'Pricing Setup'!$E$4:$G$6,2,FALSE)+VLOOKUP(I51,'Pricing Setup'!$E$4:$G$6,3,FALSE),2),""))</f>
        <v/>
      </c>
      <c r="O51" s="40">
        <f>IF(E51="","",IFERROR(IF(E51&lt;0,"",E51*2),""))</f>
        <v/>
      </c>
      <c r="P51" s="39">
        <f>IF(OR(O51="",'Pricing Setup'!$B$8="",'Pricing Setup'!$B$9=""),"",IFERROR(ROUND(MAX(0,O51-'Pricing Setup'!$B$8)*'Pricing Setup'!$B$9,2),""))</f>
        <v/>
      </c>
      <c r="Q51" s="23">
        <f>IF(H51="","",IFERROR(VLOOKUP(H51,'Pricing Setup'!$J$4:$L$8,3,FALSE),""))</f>
        <v/>
      </c>
      <c r="R51" s="39">
        <f>IF(OR(N51="",P51="",Q51="",'Pricing Setup'!$B$10=""),"",IFERROR(MAX('Pricing Setup'!$B$10,ROUND(N51*(1-Q51)+P51,2)),""))</f>
        <v/>
      </c>
      <c r="S51" s="39">
        <f>IF(OR(K51="",R51=""),"",IFERROR(ROUND(K51*R51,2),""))</f>
        <v/>
      </c>
      <c r="T51" s="24">
        <f>IF(COUNTA(A51:J51)=0,"",IFERROR(IF(OR(A51="",B51="",C51="",D51="",E51="",F51="",G51="",H51="",I51=""),"Incomplete",IF(COUNTIF($A$5:$A$154,A51)&gt;1,"Duplicate ID",IF(OR(D51&lt;=0,E51&lt;0,G51&lt;F51),"Check inputs",IF(OR(K51="",N51="",P51="",Q51="",R51="",S51="",COUNTBLANK('Pricing Setup'!$B$4:$B$11)&gt;0),"Check pricing setup",IF(TODAY()-B51&gt;'Pricing Setup'!$B$11,"Review estimate age","Ready"))))),"Check inputs"))</f>
        <v/>
      </c>
    </row>
    <row r="52" ht="22" customHeight="1">
      <c r="A52" s="15" t="n"/>
      <c r="B52" s="37" t="n"/>
      <c r="C52" s="17" t="n"/>
      <c r="D52" s="18" t="n"/>
      <c r="E52" s="38" t="n"/>
      <c r="F52" s="37" t="n"/>
      <c r="G52" s="37" t="n"/>
      <c r="H52" s="17" t="n"/>
      <c r="I52" s="17" t="n"/>
      <c r="J52" s="17" t="n"/>
      <c r="K52" s="20">
        <f>IF(OR(F52="",G52="",H52=""),"",IF(G52&lt;F52,"",IF(H52="One-Time",1,IFERROR(IF(VLOOKUP(H52,'Pricing Setup'!$J$4:$L$8,2,FALSE)&lt;=0,"",1+INT((G52-F52)/VLOOKUP(H52,'Pricing Setup'!$J$4:$L$8,2,FALSE))),""))))</f>
        <v/>
      </c>
      <c r="L52" s="20">
        <f>IF(OR(D52="",'Pricing Setup'!$B$5="",'Pricing Setup'!$B$6="",'Pricing Setup'!$B$6&lt;=0),"",IFERROR(MAX(0,ROUNDUP((D52-'Pricing Setup'!$B$5)/'Pricing Setup'!$B$6,0)),""))</f>
        <v/>
      </c>
      <c r="M52" s="39">
        <f>IF(OR(L52="",'Pricing Setup'!$B$7=""),"",IFERROR(ROUND(L52*'Pricing Setup'!$B$7,2),""))</f>
        <v/>
      </c>
      <c r="N52" s="39">
        <f>IF(OR(M52="",I52="",'Pricing Setup'!$B$4=""),"",IFERROR(ROUND(('Pricing Setup'!$B$4+M52)*VLOOKUP(I52,'Pricing Setup'!$E$4:$G$6,2,FALSE)+VLOOKUP(I52,'Pricing Setup'!$E$4:$G$6,3,FALSE),2),""))</f>
        <v/>
      </c>
      <c r="O52" s="40">
        <f>IF(E52="","",IFERROR(IF(E52&lt;0,"",E52*2),""))</f>
        <v/>
      </c>
      <c r="P52" s="39">
        <f>IF(OR(O52="",'Pricing Setup'!$B$8="",'Pricing Setup'!$B$9=""),"",IFERROR(ROUND(MAX(0,O52-'Pricing Setup'!$B$8)*'Pricing Setup'!$B$9,2),""))</f>
        <v/>
      </c>
      <c r="Q52" s="23">
        <f>IF(H52="","",IFERROR(VLOOKUP(H52,'Pricing Setup'!$J$4:$L$8,3,FALSE),""))</f>
        <v/>
      </c>
      <c r="R52" s="39">
        <f>IF(OR(N52="",P52="",Q52="",'Pricing Setup'!$B$10=""),"",IFERROR(MAX('Pricing Setup'!$B$10,ROUND(N52*(1-Q52)+P52,2)),""))</f>
        <v/>
      </c>
      <c r="S52" s="39">
        <f>IF(OR(K52="",R52=""),"",IFERROR(ROUND(K52*R52,2),""))</f>
        <v/>
      </c>
      <c r="T52" s="24">
        <f>IF(COUNTA(A52:J52)=0,"",IFERROR(IF(OR(A52="",B52="",C52="",D52="",E52="",F52="",G52="",H52="",I52=""),"Incomplete",IF(COUNTIF($A$5:$A$154,A52)&gt;1,"Duplicate ID",IF(OR(D52&lt;=0,E52&lt;0,G52&lt;F52),"Check inputs",IF(OR(K52="",N52="",P52="",Q52="",R52="",S52="",COUNTBLANK('Pricing Setup'!$B$4:$B$11)&gt;0),"Check pricing setup",IF(TODAY()-B52&gt;'Pricing Setup'!$B$11,"Review estimate age","Ready"))))),"Check inputs"))</f>
        <v/>
      </c>
    </row>
    <row r="53" ht="22" customHeight="1">
      <c r="A53" s="15" t="n"/>
      <c r="B53" s="37" t="n"/>
      <c r="C53" s="17" t="n"/>
      <c r="D53" s="18" t="n"/>
      <c r="E53" s="38" t="n"/>
      <c r="F53" s="37" t="n"/>
      <c r="G53" s="37" t="n"/>
      <c r="H53" s="17" t="n"/>
      <c r="I53" s="17" t="n"/>
      <c r="J53" s="17" t="n"/>
      <c r="K53" s="20">
        <f>IF(OR(F53="",G53="",H53=""),"",IF(G53&lt;F53,"",IF(H53="One-Time",1,IFERROR(IF(VLOOKUP(H53,'Pricing Setup'!$J$4:$L$8,2,FALSE)&lt;=0,"",1+INT((G53-F53)/VLOOKUP(H53,'Pricing Setup'!$J$4:$L$8,2,FALSE))),""))))</f>
        <v/>
      </c>
      <c r="L53" s="20">
        <f>IF(OR(D53="",'Pricing Setup'!$B$5="",'Pricing Setup'!$B$6="",'Pricing Setup'!$B$6&lt;=0),"",IFERROR(MAX(0,ROUNDUP((D53-'Pricing Setup'!$B$5)/'Pricing Setup'!$B$6,0)),""))</f>
        <v/>
      </c>
      <c r="M53" s="39">
        <f>IF(OR(L53="",'Pricing Setup'!$B$7=""),"",IFERROR(ROUND(L53*'Pricing Setup'!$B$7,2),""))</f>
        <v/>
      </c>
      <c r="N53" s="39">
        <f>IF(OR(M53="",I53="",'Pricing Setup'!$B$4=""),"",IFERROR(ROUND(('Pricing Setup'!$B$4+M53)*VLOOKUP(I53,'Pricing Setup'!$E$4:$G$6,2,FALSE)+VLOOKUP(I53,'Pricing Setup'!$E$4:$G$6,3,FALSE),2),""))</f>
        <v/>
      </c>
      <c r="O53" s="40">
        <f>IF(E53="","",IFERROR(IF(E53&lt;0,"",E53*2),""))</f>
        <v/>
      </c>
      <c r="P53" s="39">
        <f>IF(OR(O53="",'Pricing Setup'!$B$8="",'Pricing Setup'!$B$9=""),"",IFERROR(ROUND(MAX(0,O53-'Pricing Setup'!$B$8)*'Pricing Setup'!$B$9,2),""))</f>
        <v/>
      </c>
      <c r="Q53" s="23">
        <f>IF(H53="","",IFERROR(VLOOKUP(H53,'Pricing Setup'!$J$4:$L$8,3,FALSE),""))</f>
        <v/>
      </c>
      <c r="R53" s="39">
        <f>IF(OR(N53="",P53="",Q53="",'Pricing Setup'!$B$10=""),"",IFERROR(MAX('Pricing Setup'!$B$10,ROUND(N53*(1-Q53)+P53,2)),""))</f>
        <v/>
      </c>
      <c r="S53" s="39">
        <f>IF(OR(K53="",R53=""),"",IFERROR(ROUND(K53*R53,2),""))</f>
        <v/>
      </c>
      <c r="T53" s="24">
        <f>IF(COUNTA(A53:J53)=0,"",IFERROR(IF(OR(A53="",B53="",C53="",D53="",E53="",F53="",G53="",H53="",I53=""),"Incomplete",IF(COUNTIF($A$5:$A$154,A53)&gt;1,"Duplicate ID",IF(OR(D53&lt;=0,E53&lt;0,G53&lt;F53),"Check inputs",IF(OR(K53="",N53="",P53="",Q53="",R53="",S53="",COUNTBLANK('Pricing Setup'!$B$4:$B$11)&gt;0),"Check pricing setup",IF(TODAY()-B53&gt;'Pricing Setup'!$B$11,"Review estimate age","Ready"))))),"Check inputs"))</f>
        <v/>
      </c>
    </row>
    <row r="54" ht="22" customHeight="1">
      <c r="A54" s="15" t="n"/>
      <c r="B54" s="37" t="n"/>
      <c r="C54" s="17" t="n"/>
      <c r="D54" s="18" t="n"/>
      <c r="E54" s="38" t="n"/>
      <c r="F54" s="37" t="n"/>
      <c r="G54" s="37" t="n"/>
      <c r="H54" s="17" t="n"/>
      <c r="I54" s="17" t="n"/>
      <c r="J54" s="17" t="n"/>
      <c r="K54" s="20">
        <f>IF(OR(F54="",G54="",H54=""),"",IF(G54&lt;F54,"",IF(H54="One-Time",1,IFERROR(IF(VLOOKUP(H54,'Pricing Setup'!$J$4:$L$8,2,FALSE)&lt;=0,"",1+INT((G54-F54)/VLOOKUP(H54,'Pricing Setup'!$J$4:$L$8,2,FALSE))),""))))</f>
        <v/>
      </c>
      <c r="L54" s="20">
        <f>IF(OR(D54="",'Pricing Setup'!$B$5="",'Pricing Setup'!$B$6="",'Pricing Setup'!$B$6&lt;=0),"",IFERROR(MAX(0,ROUNDUP((D54-'Pricing Setup'!$B$5)/'Pricing Setup'!$B$6,0)),""))</f>
        <v/>
      </c>
      <c r="M54" s="39">
        <f>IF(OR(L54="",'Pricing Setup'!$B$7=""),"",IFERROR(ROUND(L54*'Pricing Setup'!$B$7,2),""))</f>
        <v/>
      </c>
      <c r="N54" s="39">
        <f>IF(OR(M54="",I54="",'Pricing Setup'!$B$4=""),"",IFERROR(ROUND(('Pricing Setup'!$B$4+M54)*VLOOKUP(I54,'Pricing Setup'!$E$4:$G$6,2,FALSE)+VLOOKUP(I54,'Pricing Setup'!$E$4:$G$6,3,FALSE),2),""))</f>
        <v/>
      </c>
      <c r="O54" s="40">
        <f>IF(E54="","",IFERROR(IF(E54&lt;0,"",E54*2),""))</f>
        <v/>
      </c>
      <c r="P54" s="39">
        <f>IF(OR(O54="",'Pricing Setup'!$B$8="",'Pricing Setup'!$B$9=""),"",IFERROR(ROUND(MAX(0,O54-'Pricing Setup'!$B$8)*'Pricing Setup'!$B$9,2),""))</f>
        <v/>
      </c>
      <c r="Q54" s="23">
        <f>IF(H54="","",IFERROR(VLOOKUP(H54,'Pricing Setup'!$J$4:$L$8,3,FALSE),""))</f>
        <v/>
      </c>
      <c r="R54" s="39">
        <f>IF(OR(N54="",P54="",Q54="",'Pricing Setup'!$B$10=""),"",IFERROR(MAX('Pricing Setup'!$B$10,ROUND(N54*(1-Q54)+P54,2)),""))</f>
        <v/>
      </c>
      <c r="S54" s="39">
        <f>IF(OR(K54="",R54=""),"",IFERROR(ROUND(K54*R54,2),""))</f>
        <v/>
      </c>
      <c r="T54" s="24">
        <f>IF(COUNTA(A54:J54)=0,"",IFERROR(IF(OR(A54="",B54="",C54="",D54="",E54="",F54="",G54="",H54="",I54=""),"Incomplete",IF(COUNTIF($A$5:$A$154,A54)&gt;1,"Duplicate ID",IF(OR(D54&lt;=0,E54&lt;0,G54&lt;F54),"Check inputs",IF(OR(K54="",N54="",P54="",Q54="",R54="",S54="",COUNTBLANK('Pricing Setup'!$B$4:$B$11)&gt;0),"Check pricing setup",IF(TODAY()-B54&gt;'Pricing Setup'!$B$11,"Review estimate age","Ready"))))),"Check inputs"))</f>
        <v/>
      </c>
    </row>
    <row r="55" ht="22" customHeight="1">
      <c r="A55" s="15" t="n"/>
      <c r="B55" s="37" t="n"/>
      <c r="C55" s="17" t="n"/>
      <c r="D55" s="18" t="n"/>
      <c r="E55" s="38" t="n"/>
      <c r="F55" s="37" t="n"/>
      <c r="G55" s="37" t="n"/>
      <c r="H55" s="17" t="n"/>
      <c r="I55" s="17" t="n"/>
      <c r="J55" s="17" t="n"/>
      <c r="K55" s="20">
        <f>IF(OR(F55="",G55="",H55=""),"",IF(G55&lt;F55,"",IF(H55="One-Time",1,IFERROR(IF(VLOOKUP(H55,'Pricing Setup'!$J$4:$L$8,2,FALSE)&lt;=0,"",1+INT((G55-F55)/VLOOKUP(H55,'Pricing Setup'!$J$4:$L$8,2,FALSE))),""))))</f>
        <v/>
      </c>
      <c r="L55" s="20">
        <f>IF(OR(D55="",'Pricing Setup'!$B$5="",'Pricing Setup'!$B$6="",'Pricing Setup'!$B$6&lt;=0),"",IFERROR(MAX(0,ROUNDUP((D55-'Pricing Setup'!$B$5)/'Pricing Setup'!$B$6,0)),""))</f>
        <v/>
      </c>
      <c r="M55" s="39">
        <f>IF(OR(L55="",'Pricing Setup'!$B$7=""),"",IFERROR(ROUND(L55*'Pricing Setup'!$B$7,2),""))</f>
        <v/>
      </c>
      <c r="N55" s="39">
        <f>IF(OR(M55="",I55="",'Pricing Setup'!$B$4=""),"",IFERROR(ROUND(('Pricing Setup'!$B$4+M55)*VLOOKUP(I55,'Pricing Setup'!$E$4:$G$6,2,FALSE)+VLOOKUP(I55,'Pricing Setup'!$E$4:$G$6,3,FALSE),2),""))</f>
        <v/>
      </c>
      <c r="O55" s="40">
        <f>IF(E55="","",IFERROR(IF(E55&lt;0,"",E55*2),""))</f>
        <v/>
      </c>
      <c r="P55" s="39">
        <f>IF(OR(O55="",'Pricing Setup'!$B$8="",'Pricing Setup'!$B$9=""),"",IFERROR(ROUND(MAX(0,O55-'Pricing Setup'!$B$8)*'Pricing Setup'!$B$9,2),""))</f>
        <v/>
      </c>
      <c r="Q55" s="23">
        <f>IF(H55="","",IFERROR(VLOOKUP(H55,'Pricing Setup'!$J$4:$L$8,3,FALSE),""))</f>
        <v/>
      </c>
      <c r="R55" s="39">
        <f>IF(OR(N55="",P55="",Q55="",'Pricing Setup'!$B$10=""),"",IFERROR(MAX('Pricing Setup'!$B$10,ROUND(N55*(1-Q55)+P55,2)),""))</f>
        <v/>
      </c>
      <c r="S55" s="39">
        <f>IF(OR(K55="",R55=""),"",IFERROR(ROUND(K55*R55,2),""))</f>
        <v/>
      </c>
      <c r="T55" s="24">
        <f>IF(COUNTA(A55:J55)=0,"",IFERROR(IF(OR(A55="",B55="",C55="",D55="",E55="",F55="",G55="",H55="",I55=""),"Incomplete",IF(COUNTIF($A$5:$A$154,A55)&gt;1,"Duplicate ID",IF(OR(D55&lt;=0,E55&lt;0,G55&lt;F55),"Check inputs",IF(OR(K55="",N55="",P55="",Q55="",R55="",S55="",COUNTBLANK('Pricing Setup'!$B$4:$B$11)&gt;0),"Check pricing setup",IF(TODAY()-B55&gt;'Pricing Setup'!$B$11,"Review estimate age","Ready"))))),"Check inputs"))</f>
        <v/>
      </c>
    </row>
    <row r="56" ht="22" customHeight="1">
      <c r="A56" s="15" t="n"/>
      <c r="B56" s="37" t="n"/>
      <c r="C56" s="17" t="n"/>
      <c r="D56" s="18" t="n"/>
      <c r="E56" s="38" t="n"/>
      <c r="F56" s="37" t="n"/>
      <c r="G56" s="37" t="n"/>
      <c r="H56" s="17" t="n"/>
      <c r="I56" s="17" t="n"/>
      <c r="J56" s="17" t="n"/>
      <c r="K56" s="20">
        <f>IF(OR(F56="",G56="",H56=""),"",IF(G56&lt;F56,"",IF(H56="One-Time",1,IFERROR(IF(VLOOKUP(H56,'Pricing Setup'!$J$4:$L$8,2,FALSE)&lt;=0,"",1+INT((G56-F56)/VLOOKUP(H56,'Pricing Setup'!$J$4:$L$8,2,FALSE))),""))))</f>
        <v/>
      </c>
      <c r="L56" s="20">
        <f>IF(OR(D56="",'Pricing Setup'!$B$5="",'Pricing Setup'!$B$6="",'Pricing Setup'!$B$6&lt;=0),"",IFERROR(MAX(0,ROUNDUP((D56-'Pricing Setup'!$B$5)/'Pricing Setup'!$B$6,0)),""))</f>
        <v/>
      </c>
      <c r="M56" s="39">
        <f>IF(OR(L56="",'Pricing Setup'!$B$7=""),"",IFERROR(ROUND(L56*'Pricing Setup'!$B$7,2),""))</f>
        <v/>
      </c>
      <c r="N56" s="39">
        <f>IF(OR(M56="",I56="",'Pricing Setup'!$B$4=""),"",IFERROR(ROUND(('Pricing Setup'!$B$4+M56)*VLOOKUP(I56,'Pricing Setup'!$E$4:$G$6,2,FALSE)+VLOOKUP(I56,'Pricing Setup'!$E$4:$G$6,3,FALSE),2),""))</f>
        <v/>
      </c>
      <c r="O56" s="40">
        <f>IF(E56="","",IFERROR(IF(E56&lt;0,"",E56*2),""))</f>
        <v/>
      </c>
      <c r="P56" s="39">
        <f>IF(OR(O56="",'Pricing Setup'!$B$8="",'Pricing Setup'!$B$9=""),"",IFERROR(ROUND(MAX(0,O56-'Pricing Setup'!$B$8)*'Pricing Setup'!$B$9,2),""))</f>
        <v/>
      </c>
      <c r="Q56" s="23">
        <f>IF(H56="","",IFERROR(VLOOKUP(H56,'Pricing Setup'!$J$4:$L$8,3,FALSE),""))</f>
        <v/>
      </c>
      <c r="R56" s="39">
        <f>IF(OR(N56="",P56="",Q56="",'Pricing Setup'!$B$10=""),"",IFERROR(MAX('Pricing Setup'!$B$10,ROUND(N56*(1-Q56)+P56,2)),""))</f>
        <v/>
      </c>
      <c r="S56" s="39">
        <f>IF(OR(K56="",R56=""),"",IFERROR(ROUND(K56*R56,2),""))</f>
        <v/>
      </c>
      <c r="T56" s="24">
        <f>IF(COUNTA(A56:J56)=0,"",IFERROR(IF(OR(A56="",B56="",C56="",D56="",E56="",F56="",G56="",H56="",I56=""),"Incomplete",IF(COUNTIF($A$5:$A$154,A56)&gt;1,"Duplicate ID",IF(OR(D56&lt;=0,E56&lt;0,G56&lt;F56),"Check inputs",IF(OR(K56="",N56="",P56="",Q56="",R56="",S56="",COUNTBLANK('Pricing Setup'!$B$4:$B$11)&gt;0),"Check pricing setup",IF(TODAY()-B56&gt;'Pricing Setup'!$B$11,"Review estimate age","Ready"))))),"Check inputs"))</f>
        <v/>
      </c>
    </row>
    <row r="57" ht="22" customHeight="1">
      <c r="A57" s="15" t="n"/>
      <c r="B57" s="37" t="n"/>
      <c r="C57" s="17" t="n"/>
      <c r="D57" s="18" t="n"/>
      <c r="E57" s="38" t="n"/>
      <c r="F57" s="37" t="n"/>
      <c r="G57" s="37" t="n"/>
      <c r="H57" s="17" t="n"/>
      <c r="I57" s="17" t="n"/>
      <c r="J57" s="17" t="n"/>
      <c r="K57" s="20">
        <f>IF(OR(F57="",G57="",H57=""),"",IF(G57&lt;F57,"",IF(H57="One-Time",1,IFERROR(IF(VLOOKUP(H57,'Pricing Setup'!$J$4:$L$8,2,FALSE)&lt;=0,"",1+INT((G57-F57)/VLOOKUP(H57,'Pricing Setup'!$J$4:$L$8,2,FALSE))),""))))</f>
        <v/>
      </c>
      <c r="L57" s="20">
        <f>IF(OR(D57="",'Pricing Setup'!$B$5="",'Pricing Setup'!$B$6="",'Pricing Setup'!$B$6&lt;=0),"",IFERROR(MAX(0,ROUNDUP((D57-'Pricing Setup'!$B$5)/'Pricing Setup'!$B$6,0)),""))</f>
        <v/>
      </c>
      <c r="M57" s="39">
        <f>IF(OR(L57="",'Pricing Setup'!$B$7=""),"",IFERROR(ROUND(L57*'Pricing Setup'!$B$7,2),""))</f>
        <v/>
      </c>
      <c r="N57" s="39">
        <f>IF(OR(M57="",I57="",'Pricing Setup'!$B$4=""),"",IFERROR(ROUND(('Pricing Setup'!$B$4+M57)*VLOOKUP(I57,'Pricing Setup'!$E$4:$G$6,2,FALSE)+VLOOKUP(I57,'Pricing Setup'!$E$4:$G$6,3,FALSE),2),""))</f>
        <v/>
      </c>
      <c r="O57" s="40">
        <f>IF(E57="","",IFERROR(IF(E57&lt;0,"",E57*2),""))</f>
        <v/>
      </c>
      <c r="P57" s="39">
        <f>IF(OR(O57="",'Pricing Setup'!$B$8="",'Pricing Setup'!$B$9=""),"",IFERROR(ROUND(MAX(0,O57-'Pricing Setup'!$B$8)*'Pricing Setup'!$B$9,2),""))</f>
        <v/>
      </c>
      <c r="Q57" s="23">
        <f>IF(H57="","",IFERROR(VLOOKUP(H57,'Pricing Setup'!$J$4:$L$8,3,FALSE),""))</f>
        <v/>
      </c>
      <c r="R57" s="39">
        <f>IF(OR(N57="",P57="",Q57="",'Pricing Setup'!$B$10=""),"",IFERROR(MAX('Pricing Setup'!$B$10,ROUND(N57*(1-Q57)+P57,2)),""))</f>
        <v/>
      </c>
      <c r="S57" s="39">
        <f>IF(OR(K57="",R57=""),"",IFERROR(ROUND(K57*R57,2),""))</f>
        <v/>
      </c>
      <c r="T57" s="24">
        <f>IF(COUNTA(A57:J57)=0,"",IFERROR(IF(OR(A57="",B57="",C57="",D57="",E57="",F57="",G57="",H57="",I57=""),"Incomplete",IF(COUNTIF($A$5:$A$154,A57)&gt;1,"Duplicate ID",IF(OR(D57&lt;=0,E57&lt;0,G57&lt;F57),"Check inputs",IF(OR(K57="",N57="",P57="",Q57="",R57="",S57="",COUNTBLANK('Pricing Setup'!$B$4:$B$11)&gt;0),"Check pricing setup",IF(TODAY()-B57&gt;'Pricing Setup'!$B$11,"Review estimate age","Ready"))))),"Check inputs"))</f>
        <v/>
      </c>
    </row>
    <row r="58" ht="22" customHeight="1">
      <c r="A58" s="15" t="n"/>
      <c r="B58" s="37" t="n"/>
      <c r="C58" s="17" t="n"/>
      <c r="D58" s="18" t="n"/>
      <c r="E58" s="38" t="n"/>
      <c r="F58" s="37" t="n"/>
      <c r="G58" s="37" t="n"/>
      <c r="H58" s="17" t="n"/>
      <c r="I58" s="17" t="n"/>
      <c r="J58" s="17" t="n"/>
      <c r="K58" s="20">
        <f>IF(OR(F58="",G58="",H58=""),"",IF(G58&lt;F58,"",IF(H58="One-Time",1,IFERROR(IF(VLOOKUP(H58,'Pricing Setup'!$J$4:$L$8,2,FALSE)&lt;=0,"",1+INT((G58-F58)/VLOOKUP(H58,'Pricing Setup'!$J$4:$L$8,2,FALSE))),""))))</f>
        <v/>
      </c>
      <c r="L58" s="20">
        <f>IF(OR(D58="",'Pricing Setup'!$B$5="",'Pricing Setup'!$B$6="",'Pricing Setup'!$B$6&lt;=0),"",IFERROR(MAX(0,ROUNDUP((D58-'Pricing Setup'!$B$5)/'Pricing Setup'!$B$6,0)),""))</f>
        <v/>
      </c>
      <c r="M58" s="39">
        <f>IF(OR(L58="",'Pricing Setup'!$B$7=""),"",IFERROR(ROUND(L58*'Pricing Setup'!$B$7,2),""))</f>
        <v/>
      </c>
      <c r="N58" s="39">
        <f>IF(OR(M58="",I58="",'Pricing Setup'!$B$4=""),"",IFERROR(ROUND(('Pricing Setup'!$B$4+M58)*VLOOKUP(I58,'Pricing Setup'!$E$4:$G$6,2,FALSE)+VLOOKUP(I58,'Pricing Setup'!$E$4:$G$6,3,FALSE),2),""))</f>
        <v/>
      </c>
      <c r="O58" s="40">
        <f>IF(E58="","",IFERROR(IF(E58&lt;0,"",E58*2),""))</f>
        <v/>
      </c>
      <c r="P58" s="39">
        <f>IF(OR(O58="",'Pricing Setup'!$B$8="",'Pricing Setup'!$B$9=""),"",IFERROR(ROUND(MAX(0,O58-'Pricing Setup'!$B$8)*'Pricing Setup'!$B$9,2),""))</f>
        <v/>
      </c>
      <c r="Q58" s="23">
        <f>IF(H58="","",IFERROR(VLOOKUP(H58,'Pricing Setup'!$J$4:$L$8,3,FALSE),""))</f>
        <v/>
      </c>
      <c r="R58" s="39">
        <f>IF(OR(N58="",P58="",Q58="",'Pricing Setup'!$B$10=""),"",IFERROR(MAX('Pricing Setup'!$B$10,ROUND(N58*(1-Q58)+P58,2)),""))</f>
        <v/>
      </c>
      <c r="S58" s="39">
        <f>IF(OR(K58="",R58=""),"",IFERROR(ROUND(K58*R58,2),""))</f>
        <v/>
      </c>
      <c r="T58" s="24">
        <f>IF(COUNTA(A58:J58)=0,"",IFERROR(IF(OR(A58="",B58="",C58="",D58="",E58="",F58="",G58="",H58="",I58=""),"Incomplete",IF(COUNTIF($A$5:$A$154,A58)&gt;1,"Duplicate ID",IF(OR(D58&lt;=0,E58&lt;0,G58&lt;F58),"Check inputs",IF(OR(K58="",N58="",P58="",Q58="",R58="",S58="",COUNTBLANK('Pricing Setup'!$B$4:$B$11)&gt;0),"Check pricing setup",IF(TODAY()-B58&gt;'Pricing Setup'!$B$11,"Review estimate age","Ready"))))),"Check inputs"))</f>
        <v/>
      </c>
    </row>
    <row r="59" ht="22" customHeight="1">
      <c r="A59" s="15" t="n"/>
      <c r="B59" s="37" t="n"/>
      <c r="C59" s="17" t="n"/>
      <c r="D59" s="18" t="n"/>
      <c r="E59" s="38" t="n"/>
      <c r="F59" s="37" t="n"/>
      <c r="G59" s="37" t="n"/>
      <c r="H59" s="17" t="n"/>
      <c r="I59" s="17" t="n"/>
      <c r="J59" s="17" t="n"/>
      <c r="K59" s="20">
        <f>IF(OR(F59="",G59="",H59=""),"",IF(G59&lt;F59,"",IF(H59="One-Time",1,IFERROR(IF(VLOOKUP(H59,'Pricing Setup'!$J$4:$L$8,2,FALSE)&lt;=0,"",1+INT((G59-F59)/VLOOKUP(H59,'Pricing Setup'!$J$4:$L$8,2,FALSE))),""))))</f>
        <v/>
      </c>
      <c r="L59" s="20">
        <f>IF(OR(D59="",'Pricing Setup'!$B$5="",'Pricing Setup'!$B$6="",'Pricing Setup'!$B$6&lt;=0),"",IFERROR(MAX(0,ROUNDUP((D59-'Pricing Setup'!$B$5)/'Pricing Setup'!$B$6,0)),""))</f>
        <v/>
      </c>
      <c r="M59" s="39">
        <f>IF(OR(L59="",'Pricing Setup'!$B$7=""),"",IFERROR(ROUND(L59*'Pricing Setup'!$B$7,2),""))</f>
        <v/>
      </c>
      <c r="N59" s="39">
        <f>IF(OR(M59="",I59="",'Pricing Setup'!$B$4=""),"",IFERROR(ROUND(('Pricing Setup'!$B$4+M59)*VLOOKUP(I59,'Pricing Setup'!$E$4:$G$6,2,FALSE)+VLOOKUP(I59,'Pricing Setup'!$E$4:$G$6,3,FALSE),2),""))</f>
        <v/>
      </c>
      <c r="O59" s="40">
        <f>IF(E59="","",IFERROR(IF(E59&lt;0,"",E59*2),""))</f>
        <v/>
      </c>
      <c r="P59" s="39">
        <f>IF(OR(O59="",'Pricing Setup'!$B$8="",'Pricing Setup'!$B$9=""),"",IFERROR(ROUND(MAX(0,O59-'Pricing Setup'!$B$8)*'Pricing Setup'!$B$9,2),""))</f>
        <v/>
      </c>
      <c r="Q59" s="23">
        <f>IF(H59="","",IFERROR(VLOOKUP(H59,'Pricing Setup'!$J$4:$L$8,3,FALSE),""))</f>
        <v/>
      </c>
      <c r="R59" s="39">
        <f>IF(OR(N59="",P59="",Q59="",'Pricing Setup'!$B$10=""),"",IFERROR(MAX('Pricing Setup'!$B$10,ROUND(N59*(1-Q59)+P59,2)),""))</f>
        <v/>
      </c>
      <c r="S59" s="39">
        <f>IF(OR(K59="",R59=""),"",IFERROR(ROUND(K59*R59,2),""))</f>
        <v/>
      </c>
      <c r="T59" s="24">
        <f>IF(COUNTA(A59:J59)=0,"",IFERROR(IF(OR(A59="",B59="",C59="",D59="",E59="",F59="",G59="",H59="",I59=""),"Incomplete",IF(COUNTIF($A$5:$A$154,A59)&gt;1,"Duplicate ID",IF(OR(D59&lt;=0,E59&lt;0,G59&lt;F59),"Check inputs",IF(OR(K59="",N59="",P59="",Q59="",R59="",S59="",COUNTBLANK('Pricing Setup'!$B$4:$B$11)&gt;0),"Check pricing setup",IF(TODAY()-B59&gt;'Pricing Setup'!$B$11,"Review estimate age","Ready"))))),"Check inputs"))</f>
        <v/>
      </c>
    </row>
    <row r="60" ht="22" customHeight="1">
      <c r="A60" s="15" t="n"/>
      <c r="B60" s="37" t="n"/>
      <c r="C60" s="17" t="n"/>
      <c r="D60" s="18" t="n"/>
      <c r="E60" s="38" t="n"/>
      <c r="F60" s="37" t="n"/>
      <c r="G60" s="37" t="n"/>
      <c r="H60" s="17" t="n"/>
      <c r="I60" s="17" t="n"/>
      <c r="J60" s="17" t="n"/>
      <c r="K60" s="20">
        <f>IF(OR(F60="",G60="",H60=""),"",IF(G60&lt;F60,"",IF(H60="One-Time",1,IFERROR(IF(VLOOKUP(H60,'Pricing Setup'!$J$4:$L$8,2,FALSE)&lt;=0,"",1+INT((G60-F60)/VLOOKUP(H60,'Pricing Setup'!$J$4:$L$8,2,FALSE))),""))))</f>
        <v/>
      </c>
      <c r="L60" s="20">
        <f>IF(OR(D60="",'Pricing Setup'!$B$5="",'Pricing Setup'!$B$6="",'Pricing Setup'!$B$6&lt;=0),"",IFERROR(MAX(0,ROUNDUP((D60-'Pricing Setup'!$B$5)/'Pricing Setup'!$B$6,0)),""))</f>
        <v/>
      </c>
      <c r="M60" s="39">
        <f>IF(OR(L60="",'Pricing Setup'!$B$7=""),"",IFERROR(ROUND(L60*'Pricing Setup'!$B$7,2),""))</f>
        <v/>
      </c>
      <c r="N60" s="39">
        <f>IF(OR(M60="",I60="",'Pricing Setup'!$B$4=""),"",IFERROR(ROUND(('Pricing Setup'!$B$4+M60)*VLOOKUP(I60,'Pricing Setup'!$E$4:$G$6,2,FALSE)+VLOOKUP(I60,'Pricing Setup'!$E$4:$G$6,3,FALSE),2),""))</f>
        <v/>
      </c>
      <c r="O60" s="40">
        <f>IF(E60="","",IFERROR(IF(E60&lt;0,"",E60*2),""))</f>
        <v/>
      </c>
      <c r="P60" s="39">
        <f>IF(OR(O60="",'Pricing Setup'!$B$8="",'Pricing Setup'!$B$9=""),"",IFERROR(ROUND(MAX(0,O60-'Pricing Setup'!$B$8)*'Pricing Setup'!$B$9,2),""))</f>
        <v/>
      </c>
      <c r="Q60" s="23">
        <f>IF(H60="","",IFERROR(VLOOKUP(H60,'Pricing Setup'!$J$4:$L$8,3,FALSE),""))</f>
        <v/>
      </c>
      <c r="R60" s="39">
        <f>IF(OR(N60="",P60="",Q60="",'Pricing Setup'!$B$10=""),"",IFERROR(MAX('Pricing Setup'!$B$10,ROUND(N60*(1-Q60)+P60,2)),""))</f>
        <v/>
      </c>
      <c r="S60" s="39">
        <f>IF(OR(K60="",R60=""),"",IFERROR(ROUND(K60*R60,2),""))</f>
        <v/>
      </c>
      <c r="T60" s="24">
        <f>IF(COUNTA(A60:J60)=0,"",IFERROR(IF(OR(A60="",B60="",C60="",D60="",E60="",F60="",G60="",H60="",I60=""),"Incomplete",IF(COUNTIF($A$5:$A$154,A60)&gt;1,"Duplicate ID",IF(OR(D60&lt;=0,E60&lt;0,G60&lt;F60),"Check inputs",IF(OR(K60="",N60="",P60="",Q60="",R60="",S60="",COUNTBLANK('Pricing Setup'!$B$4:$B$11)&gt;0),"Check pricing setup",IF(TODAY()-B60&gt;'Pricing Setup'!$B$11,"Review estimate age","Ready"))))),"Check inputs"))</f>
        <v/>
      </c>
    </row>
    <row r="61" ht="22" customHeight="1">
      <c r="A61" s="15" t="n"/>
      <c r="B61" s="37" t="n"/>
      <c r="C61" s="17" t="n"/>
      <c r="D61" s="18" t="n"/>
      <c r="E61" s="38" t="n"/>
      <c r="F61" s="37" t="n"/>
      <c r="G61" s="37" t="n"/>
      <c r="H61" s="17" t="n"/>
      <c r="I61" s="17" t="n"/>
      <c r="J61" s="17" t="n"/>
      <c r="K61" s="20">
        <f>IF(OR(F61="",G61="",H61=""),"",IF(G61&lt;F61,"",IF(H61="One-Time",1,IFERROR(IF(VLOOKUP(H61,'Pricing Setup'!$J$4:$L$8,2,FALSE)&lt;=0,"",1+INT((G61-F61)/VLOOKUP(H61,'Pricing Setup'!$J$4:$L$8,2,FALSE))),""))))</f>
        <v/>
      </c>
      <c r="L61" s="20">
        <f>IF(OR(D61="",'Pricing Setup'!$B$5="",'Pricing Setup'!$B$6="",'Pricing Setup'!$B$6&lt;=0),"",IFERROR(MAX(0,ROUNDUP((D61-'Pricing Setup'!$B$5)/'Pricing Setup'!$B$6,0)),""))</f>
        <v/>
      </c>
      <c r="M61" s="39">
        <f>IF(OR(L61="",'Pricing Setup'!$B$7=""),"",IFERROR(ROUND(L61*'Pricing Setup'!$B$7,2),""))</f>
        <v/>
      </c>
      <c r="N61" s="39">
        <f>IF(OR(M61="",I61="",'Pricing Setup'!$B$4=""),"",IFERROR(ROUND(('Pricing Setup'!$B$4+M61)*VLOOKUP(I61,'Pricing Setup'!$E$4:$G$6,2,FALSE)+VLOOKUP(I61,'Pricing Setup'!$E$4:$G$6,3,FALSE),2),""))</f>
        <v/>
      </c>
      <c r="O61" s="40">
        <f>IF(E61="","",IFERROR(IF(E61&lt;0,"",E61*2),""))</f>
        <v/>
      </c>
      <c r="P61" s="39">
        <f>IF(OR(O61="",'Pricing Setup'!$B$8="",'Pricing Setup'!$B$9=""),"",IFERROR(ROUND(MAX(0,O61-'Pricing Setup'!$B$8)*'Pricing Setup'!$B$9,2),""))</f>
        <v/>
      </c>
      <c r="Q61" s="23">
        <f>IF(H61="","",IFERROR(VLOOKUP(H61,'Pricing Setup'!$J$4:$L$8,3,FALSE),""))</f>
        <v/>
      </c>
      <c r="R61" s="39">
        <f>IF(OR(N61="",P61="",Q61="",'Pricing Setup'!$B$10=""),"",IFERROR(MAX('Pricing Setup'!$B$10,ROUND(N61*(1-Q61)+P61,2)),""))</f>
        <v/>
      </c>
      <c r="S61" s="39">
        <f>IF(OR(K61="",R61=""),"",IFERROR(ROUND(K61*R61,2),""))</f>
        <v/>
      </c>
      <c r="T61" s="24">
        <f>IF(COUNTA(A61:J61)=0,"",IFERROR(IF(OR(A61="",B61="",C61="",D61="",E61="",F61="",G61="",H61="",I61=""),"Incomplete",IF(COUNTIF($A$5:$A$154,A61)&gt;1,"Duplicate ID",IF(OR(D61&lt;=0,E61&lt;0,G61&lt;F61),"Check inputs",IF(OR(K61="",N61="",P61="",Q61="",R61="",S61="",COUNTBLANK('Pricing Setup'!$B$4:$B$11)&gt;0),"Check pricing setup",IF(TODAY()-B61&gt;'Pricing Setup'!$B$11,"Review estimate age","Ready"))))),"Check inputs"))</f>
        <v/>
      </c>
    </row>
    <row r="62" ht="22" customHeight="1">
      <c r="A62" s="15" t="n"/>
      <c r="B62" s="37" t="n"/>
      <c r="C62" s="17" t="n"/>
      <c r="D62" s="18" t="n"/>
      <c r="E62" s="38" t="n"/>
      <c r="F62" s="37" t="n"/>
      <c r="G62" s="37" t="n"/>
      <c r="H62" s="17" t="n"/>
      <c r="I62" s="17" t="n"/>
      <c r="J62" s="17" t="n"/>
      <c r="K62" s="20">
        <f>IF(OR(F62="",G62="",H62=""),"",IF(G62&lt;F62,"",IF(H62="One-Time",1,IFERROR(IF(VLOOKUP(H62,'Pricing Setup'!$J$4:$L$8,2,FALSE)&lt;=0,"",1+INT((G62-F62)/VLOOKUP(H62,'Pricing Setup'!$J$4:$L$8,2,FALSE))),""))))</f>
        <v/>
      </c>
      <c r="L62" s="20">
        <f>IF(OR(D62="",'Pricing Setup'!$B$5="",'Pricing Setup'!$B$6="",'Pricing Setup'!$B$6&lt;=0),"",IFERROR(MAX(0,ROUNDUP((D62-'Pricing Setup'!$B$5)/'Pricing Setup'!$B$6,0)),""))</f>
        <v/>
      </c>
      <c r="M62" s="39">
        <f>IF(OR(L62="",'Pricing Setup'!$B$7=""),"",IFERROR(ROUND(L62*'Pricing Setup'!$B$7,2),""))</f>
        <v/>
      </c>
      <c r="N62" s="39">
        <f>IF(OR(M62="",I62="",'Pricing Setup'!$B$4=""),"",IFERROR(ROUND(('Pricing Setup'!$B$4+M62)*VLOOKUP(I62,'Pricing Setup'!$E$4:$G$6,2,FALSE)+VLOOKUP(I62,'Pricing Setup'!$E$4:$G$6,3,FALSE),2),""))</f>
        <v/>
      </c>
      <c r="O62" s="40">
        <f>IF(E62="","",IFERROR(IF(E62&lt;0,"",E62*2),""))</f>
        <v/>
      </c>
      <c r="P62" s="39">
        <f>IF(OR(O62="",'Pricing Setup'!$B$8="",'Pricing Setup'!$B$9=""),"",IFERROR(ROUND(MAX(0,O62-'Pricing Setup'!$B$8)*'Pricing Setup'!$B$9,2),""))</f>
        <v/>
      </c>
      <c r="Q62" s="23">
        <f>IF(H62="","",IFERROR(VLOOKUP(H62,'Pricing Setup'!$J$4:$L$8,3,FALSE),""))</f>
        <v/>
      </c>
      <c r="R62" s="39">
        <f>IF(OR(N62="",P62="",Q62="",'Pricing Setup'!$B$10=""),"",IFERROR(MAX('Pricing Setup'!$B$10,ROUND(N62*(1-Q62)+P62,2)),""))</f>
        <v/>
      </c>
      <c r="S62" s="39">
        <f>IF(OR(K62="",R62=""),"",IFERROR(ROUND(K62*R62,2),""))</f>
        <v/>
      </c>
      <c r="T62" s="24">
        <f>IF(COUNTA(A62:J62)=0,"",IFERROR(IF(OR(A62="",B62="",C62="",D62="",E62="",F62="",G62="",H62="",I62=""),"Incomplete",IF(COUNTIF($A$5:$A$154,A62)&gt;1,"Duplicate ID",IF(OR(D62&lt;=0,E62&lt;0,G62&lt;F62),"Check inputs",IF(OR(K62="",N62="",P62="",Q62="",R62="",S62="",COUNTBLANK('Pricing Setup'!$B$4:$B$11)&gt;0),"Check pricing setup",IF(TODAY()-B62&gt;'Pricing Setup'!$B$11,"Review estimate age","Ready"))))),"Check inputs"))</f>
        <v/>
      </c>
    </row>
    <row r="63" ht="22" customHeight="1">
      <c r="A63" s="15" t="n"/>
      <c r="B63" s="37" t="n"/>
      <c r="C63" s="17" t="n"/>
      <c r="D63" s="18" t="n"/>
      <c r="E63" s="38" t="n"/>
      <c r="F63" s="37" t="n"/>
      <c r="G63" s="37" t="n"/>
      <c r="H63" s="17" t="n"/>
      <c r="I63" s="17" t="n"/>
      <c r="J63" s="17" t="n"/>
      <c r="K63" s="20">
        <f>IF(OR(F63="",G63="",H63=""),"",IF(G63&lt;F63,"",IF(H63="One-Time",1,IFERROR(IF(VLOOKUP(H63,'Pricing Setup'!$J$4:$L$8,2,FALSE)&lt;=0,"",1+INT((G63-F63)/VLOOKUP(H63,'Pricing Setup'!$J$4:$L$8,2,FALSE))),""))))</f>
        <v/>
      </c>
      <c r="L63" s="20">
        <f>IF(OR(D63="",'Pricing Setup'!$B$5="",'Pricing Setup'!$B$6="",'Pricing Setup'!$B$6&lt;=0),"",IFERROR(MAX(0,ROUNDUP((D63-'Pricing Setup'!$B$5)/'Pricing Setup'!$B$6,0)),""))</f>
        <v/>
      </c>
      <c r="M63" s="39">
        <f>IF(OR(L63="",'Pricing Setup'!$B$7=""),"",IFERROR(ROUND(L63*'Pricing Setup'!$B$7,2),""))</f>
        <v/>
      </c>
      <c r="N63" s="39">
        <f>IF(OR(M63="",I63="",'Pricing Setup'!$B$4=""),"",IFERROR(ROUND(('Pricing Setup'!$B$4+M63)*VLOOKUP(I63,'Pricing Setup'!$E$4:$G$6,2,FALSE)+VLOOKUP(I63,'Pricing Setup'!$E$4:$G$6,3,FALSE),2),""))</f>
        <v/>
      </c>
      <c r="O63" s="40">
        <f>IF(E63="","",IFERROR(IF(E63&lt;0,"",E63*2),""))</f>
        <v/>
      </c>
      <c r="P63" s="39">
        <f>IF(OR(O63="",'Pricing Setup'!$B$8="",'Pricing Setup'!$B$9=""),"",IFERROR(ROUND(MAX(0,O63-'Pricing Setup'!$B$8)*'Pricing Setup'!$B$9,2),""))</f>
        <v/>
      </c>
      <c r="Q63" s="23">
        <f>IF(H63="","",IFERROR(VLOOKUP(H63,'Pricing Setup'!$J$4:$L$8,3,FALSE),""))</f>
        <v/>
      </c>
      <c r="R63" s="39">
        <f>IF(OR(N63="",P63="",Q63="",'Pricing Setup'!$B$10=""),"",IFERROR(MAX('Pricing Setup'!$B$10,ROUND(N63*(1-Q63)+P63,2)),""))</f>
        <v/>
      </c>
      <c r="S63" s="39">
        <f>IF(OR(K63="",R63=""),"",IFERROR(ROUND(K63*R63,2),""))</f>
        <v/>
      </c>
      <c r="T63" s="24">
        <f>IF(COUNTA(A63:J63)=0,"",IFERROR(IF(OR(A63="",B63="",C63="",D63="",E63="",F63="",G63="",H63="",I63=""),"Incomplete",IF(COUNTIF($A$5:$A$154,A63)&gt;1,"Duplicate ID",IF(OR(D63&lt;=0,E63&lt;0,G63&lt;F63),"Check inputs",IF(OR(K63="",N63="",P63="",Q63="",R63="",S63="",COUNTBLANK('Pricing Setup'!$B$4:$B$11)&gt;0),"Check pricing setup",IF(TODAY()-B63&gt;'Pricing Setup'!$B$11,"Review estimate age","Ready"))))),"Check inputs"))</f>
        <v/>
      </c>
    </row>
    <row r="64" ht="22" customHeight="1">
      <c r="A64" s="15" t="n"/>
      <c r="B64" s="37" t="n"/>
      <c r="C64" s="17" t="n"/>
      <c r="D64" s="18" t="n"/>
      <c r="E64" s="38" t="n"/>
      <c r="F64" s="37" t="n"/>
      <c r="G64" s="37" t="n"/>
      <c r="H64" s="17" t="n"/>
      <c r="I64" s="17" t="n"/>
      <c r="J64" s="17" t="n"/>
      <c r="K64" s="20">
        <f>IF(OR(F64="",G64="",H64=""),"",IF(G64&lt;F64,"",IF(H64="One-Time",1,IFERROR(IF(VLOOKUP(H64,'Pricing Setup'!$J$4:$L$8,2,FALSE)&lt;=0,"",1+INT((G64-F64)/VLOOKUP(H64,'Pricing Setup'!$J$4:$L$8,2,FALSE))),""))))</f>
        <v/>
      </c>
      <c r="L64" s="20">
        <f>IF(OR(D64="",'Pricing Setup'!$B$5="",'Pricing Setup'!$B$6="",'Pricing Setup'!$B$6&lt;=0),"",IFERROR(MAX(0,ROUNDUP((D64-'Pricing Setup'!$B$5)/'Pricing Setup'!$B$6,0)),""))</f>
        <v/>
      </c>
      <c r="M64" s="39">
        <f>IF(OR(L64="",'Pricing Setup'!$B$7=""),"",IFERROR(ROUND(L64*'Pricing Setup'!$B$7,2),""))</f>
        <v/>
      </c>
      <c r="N64" s="39">
        <f>IF(OR(M64="",I64="",'Pricing Setup'!$B$4=""),"",IFERROR(ROUND(('Pricing Setup'!$B$4+M64)*VLOOKUP(I64,'Pricing Setup'!$E$4:$G$6,2,FALSE)+VLOOKUP(I64,'Pricing Setup'!$E$4:$G$6,3,FALSE),2),""))</f>
        <v/>
      </c>
      <c r="O64" s="40">
        <f>IF(E64="","",IFERROR(IF(E64&lt;0,"",E64*2),""))</f>
        <v/>
      </c>
      <c r="P64" s="39">
        <f>IF(OR(O64="",'Pricing Setup'!$B$8="",'Pricing Setup'!$B$9=""),"",IFERROR(ROUND(MAX(0,O64-'Pricing Setup'!$B$8)*'Pricing Setup'!$B$9,2),""))</f>
        <v/>
      </c>
      <c r="Q64" s="23">
        <f>IF(H64="","",IFERROR(VLOOKUP(H64,'Pricing Setup'!$J$4:$L$8,3,FALSE),""))</f>
        <v/>
      </c>
      <c r="R64" s="39">
        <f>IF(OR(N64="",P64="",Q64="",'Pricing Setup'!$B$10=""),"",IFERROR(MAX('Pricing Setup'!$B$10,ROUND(N64*(1-Q64)+P64,2)),""))</f>
        <v/>
      </c>
      <c r="S64" s="39">
        <f>IF(OR(K64="",R64=""),"",IFERROR(ROUND(K64*R64,2),""))</f>
        <v/>
      </c>
      <c r="T64" s="24">
        <f>IF(COUNTA(A64:J64)=0,"",IFERROR(IF(OR(A64="",B64="",C64="",D64="",E64="",F64="",G64="",H64="",I64=""),"Incomplete",IF(COUNTIF($A$5:$A$154,A64)&gt;1,"Duplicate ID",IF(OR(D64&lt;=0,E64&lt;0,G64&lt;F64),"Check inputs",IF(OR(K64="",N64="",P64="",Q64="",R64="",S64="",COUNTBLANK('Pricing Setup'!$B$4:$B$11)&gt;0),"Check pricing setup",IF(TODAY()-B64&gt;'Pricing Setup'!$B$11,"Review estimate age","Ready"))))),"Check inputs"))</f>
        <v/>
      </c>
    </row>
    <row r="65" ht="22" customHeight="1">
      <c r="A65" s="15" t="n"/>
      <c r="B65" s="37" t="n"/>
      <c r="C65" s="17" t="n"/>
      <c r="D65" s="18" t="n"/>
      <c r="E65" s="38" t="n"/>
      <c r="F65" s="37" t="n"/>
      <c r="G65" s="37" t="n"/>
      <c r="H65" s="17" t="n"/>
      <c r="I65" s="17" t="n"/>
      <c r="J65" s="17" t="n"/>
      <c r="K65" s="20">
        <f>IF(OR(F65="",G65="",H65=""),"",IF(G65&lt;F65,"",IF(H65="One-Time",1,IFERROR(IF(VLOOKUP(H65,'Pricing Setup'!$J$4:$L$8,2,FALSE)&lt;=0,"",1+INT((G65-F65)/VLOOKUP(H65,'Pricing Setup'!$J$4:$L$8,2,FALSE))),""))))</f>
        <v/>
      </c>
      <c r="L65" s="20">
        <f>IF(OR(D65="",'Pricing Setup'!$B$5="",'Pricing Setup'!$B$6="",'Pricing Setup'!$B$6&lt;=0),"",IFERROR(MAX(0,ROUNDUP((D65-'Pricing Setup'!$B$5)/'Pricing Setup'!$B$6,0)),""))</f>
        <v/>
      </c>
      <c r="M65" s="39">
        <f>IF(OR(L65="",'Pricing Setup'!$B$7=""),"",IFERROR(ROUND(L65*'Pricing Setup'!$B$7,2),""))</f>
        <v/>
      </c>
      <c r="N65" s="39">
        <f>IF(OR(M65="",I65="",'Pricing Setup'!$B$4=""),"",IFERROR(ROUND(('Pricing Setup'!$B$4+M65)*VLOOKUP(I65,'Pricing Setup'!$E$4:$G$6,2,FALSE)+VLOOKUP(I65,'Pricing Setup'!$E$4:$G$6,3,FALSE),2),""))</f>
        <v/>
      </c>
      <c r="O65" s="40">
        <f>IF(E65="","",IFERROR(IF(E65&lt;0,"",E65*2),""))</f>
        <v/>
      </c>
      <c r="P65" s="39">
        <f>IF(OR(O65="",'Pricing Setup'!$B$8="",'Pricing Setup'!$B$9=""),"",IFERROR(ROUND(MAX(0,O65-'Pricing Setup'!$B$8)*'Pricing Setup'!$B$9,2),""))</f>
        <v/>
      </c>
      <c r="Q65" s="23">
        <f>IF(H65="","",IFERROR(VLOOKUP(H65,'Pricing Setup'!$J$4:$L$8,3,FALSE),""))</f>
        <v/>
      </c>
      <c r="R65" s="39">
        <f>IF(OR(N65="",P65="",Q65="",'Pricing Setup'!$B$10=""),"",IFERROR(MAX('Pricing Setup'!$B$10,ROUND(N65*(1-Q65)+P65,2)),""))</f>
        <v/>
      </c>
      <c r="S65" s="39">
        <f>IF(OR(K65="",R65=""),"",IFERROR(ROUND(K65*R65,2),""))</f>
        <v/>
      </c>
      <c r="T65" s="24">
        <f>IF(COUNTA(A65:J65)=0,"",IFERROR(IF(OR(A65="",B65="",C65="",D65="",E65="",F65="",G65="",H65="",I65=""),"Incomplete",IF(COUNTIF($A$5:$A$154,A65)&gt;1,"Duplicate ID",IF(OR(D65&lt;=0,E65&lt;0,G65&lt;F65),"Check inputs",IF(OR(K65="",N65="",P65="",Q65="",R65="",S65="",COUNTBLANK('Pricing Setup'!$B$4:$B$11)&gt;0),"Check pricing setup",IF(TODAY()-B65&gt;'Pricing Setup'!$B$11,"Review estimate age","Ready"))))),"Check inputs"))</f>
        <v/>
      </c>
    </row>
    <row r="66" ht="22" customHeight="1">
      <c r="A66" s="15" t="n"/>
      <c r="B66" s="37" t="n"/>
      <c r="C66" s="17" t="n"/>
      <c r="D66" s="18" t="n"/>
      <c r="E66" s="38" t="n"/>
      <c r="F66" s="37" t="n"/>
      <c r="G66" s="37" t="n"/>
      <c r="H66" s="17" t="n"/>
      <c r="I66" s="17" t="n"/>
      <c r="J66" s="17" t="n"/>
      <c r="K66" s="20">
        <f>IF(OR(F66="",G66="",H66=""),"",IF(G66&lt;F66,"",IF(H66="One-Time",1,IFERROR(IF(VLOOKUP(H66,'Pricing Setup'!$J$4:$L$8,2,FALSE)&lt;=0,"",1+INT((G66-F66)/VLOOKUP(H66,'Pricing Setup'!$J$4:$L$8,2,FALSE))),""))))</f>
        <v/>
      </c>
      <c r="L66" s="20">
        <f>IF(OR(D66="",'Pricing Setup'!$B$5="",'Pricing Setup'!$B$6="",'Pricing Setup'!$B$6&lt;=0),"",IFERROR(MAX(0,ROUNDUP((D66-'Pricing Setup'!$B$5)/'Pricing Setup'!$B$6,0)),""))</f>
        <v/>
      </c>
      <c r="M66" s="39">
        <f>IF(OR(L66="",'Pricing Setup'!$B$7=""),"",IFERROR(ROUND(L66*'Pricing Setup'!$B$7,2),""))</f>
        <v/>
      </c>
      <c r="N66" s="39">
        <f>IF(OR(M66="",I66="",'Pricing Setup'!$B$4=""),"",IFERROR(ROUND(('Pricing Setup'!$B$4+M66)*VLOOKUP(I66,'Pricing Setup'!$E$4:$G$6,2,FALSE)+VLOOKUP(I66,'Pricing Setup'!$E$4:$G$6,3,FALSE),2),""))</f>
        <v/>
      </c>
      <c r="O66" s="40">
        <f>IF(E66="","",IFERROR(IF(E66&lt;0,"",E66*2),""))</f>
        <v/>
      </c>
      <c r="P66" s="39">
        <f>IF(OR(O66="",'Pricing Setup'!$B$8="",'Pricing Setup'!$B$9=""),"",IFERROR(ROUND(MAX(0,O66-'Pricing Setup'!$B$8)*'Pricing Setup'!$B$9,2),""))</f>
        <v/>
      </c>
      <c r="Q66" s="23">
        <f>IF(H66="","",IFERROR(VLOOKUP(H66,'Pricing Setup'!$J$4:$L$8,3,FALSE),""))</f>
        <v/>
      </c>
      <c r="R66" s="39">
        <f>IF(OR(N66="",P66="",Q66="",'Pricing Setup'!$B$10=""),"",IFERROR(MAX('Pricing Setup'!$B$10,ROUND(N66*(1-Q66)+P66,2)),""))</f>
        <v/>
      </c>
      <c r="S66" s="39">
        <f>IF(OR(K66="",R66=""),"",IFERROR(ROUND(K66*R66,2),""))</f>
        <v/>
      </c>
      <c r="T66" s="24">
        <f>IF(COUNTA(A66:J66)=0,"",IFERROR(IF(OR(A66="",B66="",C66="",D66="",E66="",F66="",G66="",H66="",I66=""),"Incomplete",IF(COUNTIF($A$5:$A$154,A66)&gt;1,"Duplicate ID",IF(OR(D66&lt;=0,E66&lt;0,G66&lt;F66),"Check inputs",IF(OR(K66="",N66="",P66="",Q66="",R66="",S66="",COUNTBLANK('Pricing Setup'!$B$4:$B$11)&gt;0),"Check pricing setup",IF(TODAY()-B66&gt;'Pricing Setup'!$B$11,"Review estimate age","Ready"))))),"Check inputs"))</f>
        <v/>
      </c>
    </row>
    <row r="67" ht="22" customHeight="1">
      <c r="A67" s="15" t="n"/>
      <c r="B67" s="37" t="n"/>
      <c r="C67" s="17" t="n"/>
      <c r="D67" s="18" t="n"/>
      <c r="E67" s="38" t="n"/>
      <c r="F67" s="37" t="n"/>
      <c r="G67" s="37" t="n"/>
      <c r="H67" s="17" t="n"/>
      <c r="I67" s="17" t="n"/>
      <c r="J67" s="17" t="n"/>
      <c r="K67" s="20">
        <f>IF(OR(F67="",G67="",H67=""),"",IF(G67&lt;F67,"",IF(H67="One-Time",1,IFERROR(IF(VLOOKUP(H67,'Pricing Setup'!$J$4:$L$8,2,FALSE)&lt;=0,"",1+INT((G67-F67)/VLOOKUP(H67,'Pricing Setup'!$J$4:$L$8,2,FALSE))),""))))</f>
        <v/>
      </c>
      <c r="L67" s="20">
        <f>IF(OR(D67="",'Pricing Setup'!$B$5="",'Pricing Setup'!$B$6="",'Pricing Setup'!$B$6&lt;=0),"",IFERROR(MAX(0,ROUNDUP((D67-'Pricing Setup'!$B$5)/'Pricing Setup'!$B$6,0)),""))</f>
        <v/>
      </c>
      <c r="M67" s="39">
        <f>IF(OR(L67="",'Pricing Setup'!$B$7=""),"",IFERROR(ROUND(L67*'Pricing Setup'!$B$7,2),""))</f>
        <v/>
      </c>
      <c r="N67" s="39">
        <f>IF(OR(M67="",I67="",'Pricing Setup'!$B$4=""),"",IFERROR(ROUND(('Pricing Setup'!$B$4+M67)*VLOOKUP(I67,'Pricing Setup'!$E$4:$G$6,2,FALSE)+VLOOKUP(I67,'Pricing Setup'!$E$4:$G$6,3,FALSE),2),""))</f>
        <v/>
      </c>
      <c r="O67" s="40">
        <f>IF(E67="","",IFERROR(IF(E67&lt;0,"",E67*2),""))</f>
        <v/>
      </c>
      <c r="P67" s="39">
        <f>IF(OR(O67="",'Pricing Setup'!$B$8="",'Pricing Setup'!$B$9=""),"",IFERROR(ROUND(MAX(0,O67-'Pricing Setup'!$B$8)*'Pricing Setup'!$B$9,2),""))</f>
        <v/>
      </c>
      <c r="Q67" s="23">
        <f>IF(H67="","",IFERROR(VLOOKUP(H67,'Pricing Setup'!$J$4:$L$8,3,FALSE),""))</f>
        <v/>
      </c>
      <c r="R67" s="39">
        <f>IF(OR(N67="",P67="",Q67="",'Pricing Setup'!$B$10=""),"",IFERROR(MAX('Pricing Setup'!$B$10,ROUND(N67*(1-Q67)+P67,2)),""))</f>
        <v/>
      </c>
      <c r="S67" s="39">
        <f>IF(OR(K67="",R67=""),"",IFERROR(ROUND(K67*R67,2),""))</f>
        <v/>
      </c>
      <c r="T67" s="24">
        <f>IF(COUNTA(A67:J67)=0,"",IFERROR(IF(OR(A67="",B67="",C67="",D67="",E67="",F67="",G67="",H67="",I67=""),"Incomplete",IF(COUNTIF($A$5:$A$154,A67)&gt;1,"Duplicate ID",IF(OR(D67&lt;=0,E67&lt;0,G67&lt;F67),"Check inputs",IF(OR(K67="",N67="",P67="",Q67="",R67="",S67="",COUNTBLANK('Pricing Setup'!$B$4:$B$11)&gt;0),"Check pricing setup",IF(TODAY()-B67&gt;'Pricing Setup'!$B$11,"Review estimate age","Ready"))))),"Check inputs"))</f>
        <v/>
      </c>
    </row>
    <row r="68" ht="22" customHeight="1">
      <c r="A68" s="15" t="n"/>
      <c r="B68" s="37" t="n"/>
      <c r="C68" s="17" t="n"/>
      <c r="D68" s="18" t="n"/>
      <c r="E68" s="38" t="n"/>
      <c r="F68" s="37" t="n"/>
      <c r="G68" s="37" t="n"/>
      <c r="H68" s="17" t="n"/>
      <c r="I68" s="17" t="n"/>
      <c r="J68" s="17" t="n"/>
      <c r="K68" s="20">
        <f>IF(OR(F68="",G68="",H68=""),"",IF(G68&lt;F68,"",IF(H68="One-Time",1,IFERROR(IF(VLOOKUP(H68,'Pricing Setup'!$J$4:$L$8,2,FALSE)&lt;=0,"",1+INT((G68-F68)/VLOOKUP(H68,'Pricing Setup'!$J$4:$L$8,2,FALSE))),""))))</f>
        <v/>
      </c>
      <c r="L68" s="20">
        <f>IF(OR(D68="",'Pricing Setup'!$B$5="",'Pricing Setup'!$B$6="",'Pricing Setup'!$B$6&lt;=0),"",IFERROR(MAX(0,ROUNDUP((D68-'Pricing Setup'!$B$5)/'Pricing Setup'!$B$6,0)),""))</f>
        <v/>
      </c>
      <c r="M68" s="39">
        <f>IF(OR(L68="",'Pricing Setup'!$B$7=""),"",IFERROR(ROUND(L68*'Pricing Setup'!$B$7,2),""))</f>
        <v/>
      </c>
      <c r="N68" s="39">
        <f>IF(OR(M68="",I68="",'Pricing Setup'!$B$4=""),"",IFERROR(ROUND(('Pricing Setup'!$B$4+M68)*VLOOKUP(I68,'Pricing Setup'!$E$4:$G$6,2,FALSE)+VLOOKUP(I68,'Pricing Setup'!$E$4:$G$6,3,FALSE),2),""))</f>
        <v/>
      </c>
      <c r="O68" s="40">
        <f>IF(E68="","",IFERROR(IF(E68&lt;0,"",E68*2),""))</f>
        <v/>
      </c>
      <c r="P68" s="39">
        <f>IF(OR(O68="",'Pricing Setup'!$B$8="",'Pricing Setup'!$B$9=""),"",IFERROR(ROUND(MAX(0,O68-'Pricing Setup'!$B$8)*'Pricing Setup'!$B$9,2),""))</f>
        <v/>
      </c>
      <c r="Q68" s="23">
        <f>IF(H68="","",IFERROR(VLOOKUP(H68,'Pricing Setup'!$J$4:$L$8,3,FALSE),""))</f>
        <v/>
      </c>
      <c r="R68" s="39">
        <f>IF(OR(N68="",P68="",Q68="",'Pricing Setup'!$B$10=""),"",IFERROR(MAX('Pricing Setup'!$B$10,ROUND(N68*(1-Q68)+P68,2)),""))</f>
        <v/>
      </c>
      <c r="S68" s="39">
        <f>IF(OR(K68="",R68=""),"",IFERROR(ROUND(K68*R68,2),""))</f>
        <v/>
      </c>
      <c r="T68" s="24">
        <f>IF(COUNTA(A68:J68)=0,"",IFERROR(IF(OR(A68="",B68="",C68="",D68="",E68="",F68="",G68="",H68="",I68=""),"Incomplete",IF(COUNTIF($A$5:$A$154,A68)&gt;1,"Duplicate ID",IF(OR(D68&lt;=0,E68&lt;0,G68&lt;F68),"Check inputs",IF(OR(K68="",N68="",P68="",Q68="",R68="",S68="",COUNTBLANK('Pricing Setup'!$B$4:$B$11)&gt;0),"Check pricing setup",IF(TODAY()-B68&gt;'Pricing Setup'!$B$11,"Review estimate age","Ready"))))),"Check inputs"))</f>
        <v/>
      </c>
    </row>
    <row r="69" ht="22" customHeight="1">
      <c r="A69" s="15" t="n"/>
      <c r="B69" s="37" t="n"/>
      <c r="C69" s="17" t="n"/>
      <c r="D69" s="18" t="n"/>
      <c r="E69" s="38" t="n"/>
      <c r="F69" s="37" t="n"/>
      <c r="G69" s="37" t="n"/>
      <c r="H69" s="17" t="n"/>
      <c r="I69" s="17" t="n"/>
      <c r="J69" s="17" t="n"/>
      <c r="K69" s="20">
        <f>IF(OR(F69="",G69="",H69=""),"",IF(G69&lt;F69,"",IF(H69="One-Time",1,IFERROR(IF(VLOOKUP(H69,'Pricing Setup'!$J$4:$L$8,2,FALSE)&lt;=0,"",1+INT((G69-F69)/VLOOKUP(H69,'Pricing Setup'!$J$4:$L$8,2,FALSE))),""))))</f>
        <v/>
      </c>
      <c r="L69" s="20">
        <f>IF(OR(D69="",'Pricing Setup'!$B$5="",'Pricing Setup'!$B$6="",'Pricing Setup'!$B$6&lt;=0),"",IFERROR(MAX(0,ROUNDUP((D69-'Pricing Setup'!$B$5)/'Pricing Setup'!$B$6,0)),""))</f>
        <v/>
      </c>
      <c r="M69" s="39">
        <f>IF(OR(L69="",'Pricing Setup'!$B$7=""),"",IFERROR(ROUND(L69*'Pricing Setup'!$B$7,2),""))</f>
        <v/>
      </c>
      <c r="N69" s="39">
        <f>IF(OR(M69="",I69="",'Pricing Setup'!$B$4=""),"",IFERROR(ROUND(('Pricing Setup'!$B$4+M69)*VLOOKUP(I69,'Pricing Setup'!$E$4:$G$6,2,FALSE)+VLOOKUP(I69,'Pricing Setup'!$E$4:$G$6,3,FALSE),2),""))</f>
        <v/>
      </c>
      <c r="O69" s="40">
        <f>IF(E69="","",IFERROR(IF(E69&lt;0,"",E69*2),""))</f>
        <v/>
      </c>
      <c r="P69" s="39">
        <f>IF(OR(O69="",'Pricing Setup'!$B$8="",'Pricing Setup'!$B$9=""),"",IFERROR(ROUND(MAX(0,O69-'Pricing Setup'!$B$8)*'Pricing Setup'!$B$9,2),""))</f>
        <v/>
      </c>
      <c r="Q69" s="23">
        <f>IF(H69="","",IFERROR(VLOOKUP(H69,'Pricing Setup'!$J$4:$L$8,3,FALSE),""))</f>
        <v/>
      </c>
      <c r="R69" s="39">
        <f>IF(OR(N69="",P69="",Q69="",'Pricing Setup'!$B$10=""),"",IFERROR(MAX('Pricing Setup'!$B$10,ROUND(N69*(1-Q69)+P69,2)),""))</f>
        <v/>
      </c>
      <c r="S69" s="39">
        <f>IF(OR(K69="",R69=""),"",IFERROR(ROUND(K69*R69,2),""))</f>
        <v/>
      </c>
      <c r="T69" s="24">
        <f>IF(COUNTA(A69:J69)=0,"",IFERROR(IF(OR(A69="",B69="",C69="",D69="",E69="",F69="",G69="",H69="",I69=""),"Incomplete",IF(COUNTIF($A$5:$A$154,A69)&gt;1,"Duplicate ID",IF(OR(D69&lt;=0,E69&lt;0,G69&lt;F69),"Check inputs",IF(OR(K69="",N69="",P69="",Q69="",R69="",S69="",COUNTBLANK('Pricing Setup'!$B$4:$B$11)&gt;0),"Check pricing setup",IF(TODAY()-B69&gt;'Pricing Setup'!$B$11,"Review estimate age","Ready"))))),"Check inputs"))</f>
        <v/>
      </c>
    </row>
    <row r="70" ht="22" customHeight="1">
      <c r="A70" s="15" t="n"/>
      <c r="B70" s="37" t="n"/>
      <c r="C70" s="17" t="n"/>
      <c r="D70" s="18" t="n"/>
      <c r="E70" s="38" t="n"/>
      <c r="F70" s="37" t="n"/>
      <c r="G70" s="37" t="n"/>
      <c r="H70" s="17" t="n"/>
      <c r="I70" s="17" t="n"/>
      <c r="J70" s="17" t="n"/>
      <c r="K70" s="20">
        <f>IF(OR(F70="",G70="",H70=""),"",IF(G70&lt;F70,"",IF(H70="One-Time",1,IFERROR(IF(VLOOKUP(H70,'Pricing Setup'!$J$4:$L$8,2,FALSE)&lt;=0,"",1+INT((G70-F70)/VLOOKUP(H70,'Pricing Setup'!$J$4:$L$8,2,FALSE))),""))))</f>
        <v/>
      </c>
      <c r="L70" s="20">
        <f>IF(OR(D70="",'Pricing Setup'!$B$5="",'Pricing Setup'!$B$6="",'Pricing Setup'!$B$6&lt;=0),"",IFERROR(MAX(0,ROUNDUP((D70-'Pricing Setup'!$B$5)/'Pricing Setup'!$B$6,0)),""))</f>
        <v/>
      </c>
      <c r="M70" s="39">
        <f>IF(OR(L70="",'Pricing Setup'!$B$7=""),"",IFERROR(ROUND(L70*'Pricing Setup'!$B$7,2),""))</f>
        <v/>
      </c>
      <c r="N70" s="39">
        <f>IF(OR(M70="",I70="",'Pricing Setup'!$B$4=""),"",IFERROR(ROUND(('Pricing Setup'!$B$4+M70)*VLOOKUP(I70,'Pricing Setup'!$E$4:$G$6,2,FALSE)+VLOOKUP(I70,'Pricing Setup'!$E$4:$G$6,3,FALSE),2),""))</f>
        <v/>
      </c>
      <c r="O70" s="40">
        <f>IF(E70="","",IFERROR(IF(E70&lt;0,"",E70*2),""))</f>
        <v/>
      </c>
      <c r="P70" s="39">
        <f>IF(OR(O70="",'Pricing Setup'!$B$8="",'Pricing Setup'!$B$9=""),"",IFERROR(ROUND(MAX(0,O70-'Pricing Setup'!$B$8)*'Pricing Setup'!$B$9,2),""))</f>
        <v/>
      </c>
      <c r="Q70" s="23">
        <f>IF(H70="","",IFERROR(VLOOKUP(H70,'Pricing Setup'!$J$4:$L$8,3,FALSE),""))</f>
        <v/>
      </c>
      <c r="R70" s="39">
        <f>IF(OR(N70="",P70="",Q70="",'Pricing Setup'!$B$10=""),"",IFERROR(MAX('Pricing Setup'!$B$10,ROUND(N70*(1-Q70)+P70,2)),""))</f>
        <v/>
      </c>
      <c r="S70" s="39">
        <f>IF(OR(K70="",R70=""),"",IFERROR(ROUND(K70*R70,2),""))</f>
        <v/>
      </c>
      <c r="T70" s="24">
        <f>IF(COUNTA(A70:J70)=0,"",IFERROR(IF(OR(A70="",B70="",C70="",D70="",E70="",F70="",G70="",H70="",I70=""),"Incomplete",IF(COUNTIF($A$5:$A$154,A70)&gt;1,"Duplicate ID",IF(OR(D70&lt;=0,E70&lt;0,G70&lt;F70),"Check inputs",IF(OR(K70="",N70="",P70="",Q70="",R70="",S70="",COUNTBLANK('Pricing Setup'!$B$4:$B$11)&gt;0),"Check pricing setup",IF(TODAY()-B70&gt;'Pricing Setup'!$B$11,"Review estimate age","Ready"))))),"Check inputs"))</f>
        <v/>
      </c>
    </row>
    <row r="71" ht="22" customHeight="1">
      <c r="A71" s="15" t="n"/>
      <c r="B71" s="37" t="n"/>
      <c r="C71" s="17" t="n"/>
      <c r="D71" s="18" t="n"/>
      <c r="E71" s="38" t="n"/>
      <c r="F71" s="37" t="n"/>
      <c r="G71" s="37" t="n"/>
      <c r="H71" s="17" t="n"/>
      <c r="I71" s="17" t="n"/>
      <c r="J71" s="17" t="n"/>
      <c r="K71" s="20">
        <f>IF(OR(F71="",G71="",H71=""),"",IF(G71&lt;F71,"",IF(H71="One-Time",1,IFERROR(IF(VLOOKUP(H71,'Pricing Setup'!$J$4:$L$8,2,FALSE)&lt;=0,"",1+INT((G71-F71)/VLOOKUP(H71,'Pricing Setup'!$J$4:$L$8,2,FALSE))),""))))</f>
        <v/>
      </c>
      <c r="L71" s="20">
        <f>IF(OR(D71="",'Pricing Setup'!$B$5="",'Pricing Setup'!$B$6="",'Pricing Setup'!$B$6&lt;=0),"",IFERROR(MAX(0,ROUNDUP((D71-'Pricing Setup'!$B$5)/'Pricing Setup'!$B$6,0)),""))</f>
        <v/>
      </c>
      <c r="M71" s="39">
        <f>IF(OR(L71="",'Pricing Setup'!$B$7=""),"",IFERROR(ROUND(L71*'Pricing Setup'!$B$7,2),""))</f>
        <v/>
      </c>
      <c r="N71" s="39">
        <f>IF(OR(M71="",I71="",'Pricing Setup'!$B$4=""),"",IFERROR(ROUND(('Pricing Setup'!$B$4+M71)*VLOOKUP(I71,'Pricing Setup'!$E$4:$G$6,2,FALSE)+VLOOKUP(I71,'Pricing Setup'!$E$4:$G$6,3,FALSE),2),""))</f>
        <v/>
      </c>
      <c r="O71" s="40">
        <f>IF(E71="","",IFERROR(IF(E71&lt;0,"",E71*2),""))</f>
        <v/>
      </c>
      <c r="P71" s="39">
        <f>IF(OR(O71="",'Pricing Setup'!$B$8="",'Pricing Setup'!$B$9=""),"",IFERROR(ROUND(MAX(0,O71-'Pricing Setup'!$B$8)*'Pricing Setup'!$B$9,2),""))</f>
        <v/>
      </c>
      <c r="Q71" s="23">
        <f>IF(H71="","",IFERROR(VLOOKUP(H71,'Pricing Setup'!$J$4:$L$8,3,FALSE),""))</f>
        <v/>
      </c>
      <c r="R71" s="39">
        <f>IF(OR(N71="",P71="",Q71="",'Pricing Setup'!$B$10=""),"",IFERROR(MAX('Pricing Setup'!$B$10,ROUND(N71*(1-Q71)+P71,2)),""))</f>
        <v/>
      </c>
      <c r="S71" s="39">
        <f>IF(OR(K71="",R71=""),"",IFERROR(ROUND(K71*R71,2),""))</f>
        <v/>
      </c>
      <c r="T71" s="24">
        <f>IF(COUNTA(A71:J71)=0,"",IFERROR(IF(OR(A71="",B71="",C71="",D71="",E71="",F71="",G71="",H71="",I71=""),"Incomplete",IF(COUNTIF($A$5:$A$154,A71)&gt;1,"Duplicate ID",IF(OR(D71&lt;=0,E71&lt;0,G71&lt;F71),"Check inputs",IF(OR(K71="",N71="",P71="",Q71="",R71="",S71="",COUNTBLANK('Pricing Setup'!$B$4:$B$11)&gt;0),"Check pricing setup",IF(TODAY()-B71&gt;'Pricing Setup'!$B$11,"Review estimate age","Ready"))))),"Check inputs"))</f>
        <v/>
      </c>
    </row>
    <row r="72" ht="22" customHeight="1">
      <c r="A72" s="15" t="n"/>
      <c r="B72" s="37" t="n"/>
      <c r="C72" s="17" t="n"/>
      <c r="D72" s="18" t="n"/>
      <c r="E72" s="38" t="n"/>
      <c r="F72" s="37" t="n"/>
      <c r="G72" s="37" t="n"/>
      <c r="H72" s="17" t="n"/>
      <c r="I72" s="17" t="n"/>
      <c r="J72" s="17" t="n"/>
      <c r="K72" s="20">
        <f>IF(OR(F72="",G72="",H72=""),"",IF(G72&lt;F72,"",IF(H72="One-Time",1,IFERROR(IF(VLOOKUP(H72,'Pricing Setup'!$J$4:$L$8,2,FALSE)&lt;=0,"",1+INT((G72-F72)/VLOOKUP(H72,'Pricing Setup'!$J$4:$L$8,2,FALSE))),""))))</f>
        <v/>
      </c>
      <c r="L72" s="20">
        <f>IF(OR(D72="",'Pricing Setup'!$B$5="",'Pricing Setup'!$B$6="",'Pricing Setup'!$B$6&lt;=0),"",IFERROR(MAX(0,ROUNDUP((D72-'Pricing Setup'!$B$5)/'Pricing Setup'!$B$6,0)),""))</f>
        <v/>
      </c>
      <c r="M72" s="39">
        <f>IF(OR(L72="",'Pricing Setup'!$B$7=""),"",IFERROR(ROUND(L72*'Pricing Setup'!$B$7,2),""))</f>
        <v/>
      </c>
      <c r="N72" s="39">
        <f>IF(OR(M72="",I72="",'Pricing Setup'!$B$4=""),"",IFERROR(ROUND(('Pricing Setup'!$B$4+M72)*VLOOKUP(I72,'Pricing Setup'!$E$4:$G$6,2,FALSE)+VLOOKUP(I72,'Pricing Setup'!$E$4:$G$6,3,FALSE),2),""))</f>
        <v/>
      </c>
      <c r="O72" s="40">
        <f>IF(E72="","",IFERROR(IF(E72&lt;0,"",E72*2),""))</f>
        <v/>
      </c>
      <c r="P72" s="39">
        <f>IF(OR(O72="",'Pricing Setup'!$B$8="",'Pricing Setup'!$B$9=""),"",IFERROR(ROUND(MAX(0,O72-'Pricing Setup'!$B$8)*'Pricing Setup'!$B$9,2),""))</f>
        <v/>
      </c>
      <c r="Q72" s="23">
        <f>IF(H72="","",IFERROR(VLOOKUP(H72,'Pricing Setup'!$J$4:$L$8,3,FALSE),""))</f>
        <v/>
      </c>
      <c r="R72" s="39">
        <f>IF(OR(N72="",P72="",Q72="",'Pricing Setup'!$B$10=""),"",IFERROR(MAX('Pricing Setup'!$B$10,ROUND(N72*(1-Q72)+P72,2)),""))</f>
        <v/>
      </c>
      <c r="S72" s="39">
        <f>IF(OR(K72="",R72=""),"",IFERROR(ROUND(K72*R72,2),""))</f>
        <v/>
      </c>
      <c r="T72" s="24">
        <f>IF(COUNTA(A72:J72)=0,"",IFERROR(IF(OR(A72="",B72="",C72="",D72="",E72="",F72="",G72="",H72="",I72=""),"Incomplete",IF(COUNTIF($A$5:$A$154,A72)&gt;1,"Duplicate ID",IF(OR(D72&lt;=0,E72&lt;0,G72&lt;F72),"Check inputs",IF(OR(K72="",N72="",P72="",Q72="",R72="",S72="",COUNTBLANK('Pricing Setup'!$B$4:$B$11)&gt;0),"Check pricing setup",IF(TODAY()-B72&gt;'Pricing Setup'!$B$11,"Review estimate age","Ready"))))),"Check inputs"))</f>
        <v/>
      </c>
    </row>
    <row r="73" ht="22" customHeight="1">
      <c r="A73" s="15" t="n"/>
      <c r="B73" s="37" t="n"/>
      <c r="C73" s="17" t="n"/>
      <c r="D73" s="18" t="n"/>
      <c r="E73" s="38" t="n"/>
      <c r="F73" s="37" t="n"/>
      <c r="G73" s="37" t="n"/>
      <c r="H73" s="17" t="n"/>
      <c r="I73" s="17" t="n"/>
      <c r="J73" s="17" t="n"/>
      <c r="K73" s="20">
        <f>IF(OR(F73="",G73="",H73=""),"",IF(G73&lt;F73,"",IF(H73="One-Time",1,IFERROR(IF(VLOOKUP(H73,'Pricing Setup'!$J$4:$L$8,2,FALSE)&lt;=0,"",1+INT((G73-F73)/VLOOKUP(H73,'Pricing Setup'!$J$4:$L$8,2,FALSE))),""))))</f>
        <v/>
      </c>
      <c r="L73" s="20">
        <f>IF(OR(D73="",'Pricing Setup'!$B$5="",'Pricing Setup'!$B$6="",'Pricing Setup'!$B$6&lt;=0),"",IFERROR(MAX(0,ROUNDUP((D73-'Pricing Setup'!$B$5)/'Pricing Setup'!$B$6,0)),""))</f>
        <v/>
      </c>
      <c r="M73" s="39">
        <f>IF(OR(L73="",'Pricing Setup'!$B$7=""),"",IFERROR(ROUND(L73*'Pricing Setup'!$B$7,2),""))</f>
        <v/>
      </c>
      <c r="N73" s="39">
        <f>IF(OR(M73="",I73="",'Pricing Setup'!$B$4=""),"",IFERROR(ROUND(('Pricing Setup'!$B$4+M73)*VLOOKUP(I73,'Pricing Setup'!$E$4:$G$6,2,FALSE)+VLOOKUP(I73,'Pricing Setup'!$E$4:$G$6,3,FALSE),2),""))</f>
        <v/>
      </c>
      <c r="O73" s="40">
        <f>IF(E73="","",IFERROR(IF(E73&lt;0,"",E73*2),""))</f>
        <v/>
      </c>
      <c r="P73" s="39">
        <f>IF(OR(O73="",'Pricing Setup'!$B$8="",'Pricing Setup'!$B$9=""),"",IFERROR(ROUND(MAX(0,O73-'Pricing Setup'!$B$8)*'Pricing Setup'!$B$9,2),""))</f>
        <v/>
      </c>
      <c r="Q73" s="23">
        <f>IF(H73="","",IFERROR(VLOOKUP(H73,'Pricing Setup'!$J$4:$L$8,3,FALSE),""))</f>
        <v/>
      </c>
      <c r="R73" s="39">
        <f>IF(OR(N73="",P73="",Q73="",'Pricing Setup'!$B$10=""),"",IFERROR(MAX('Pricing Setup'!$B$10,ROUND(N73*(1-Q73)+P73,2)),""))</f>
        <v/>
      </c>
      <c r="S73" s="39">
        <f>IF(OR(K73="",R73=""),"",IFERROR(ROUND(K73*R73,2),""))</f>
        <v/>
      </c>
      <c r="T73" s="24">
        <f>IF(COUNTA(A73:J73)=0,"",IFERROR(IF(OR(A73="",B73="",C73="",D73="",E73="",F73="",G73="",H73="",I73=""),"Incomplete",IF(COUNTIF($A$5:$A$154,A73)&gt;1,"Duplicate ID",IF(OR(D73&lt;=0,E73&lt;0,G73&lt;F73),"Check inputs",IF(OR(K73="",N73="",P73="",Q73="",R73="",S73="",COUNTBLANK('Pricing Setup'!$B$4:$B$11)&gt;0),"Check pricing setup",IF(TODAY()-B73&gt;'Pricing Setup'!$B$11,"Review estimate age","Ready"))))),"Check inputs"))</f>
        <v/>
      </c>
    </row>
    <row r="74" ht="22" customHeight="1">
      <c r="A74" s="15" t="n"/>
      <c r="B74" s="37" t="n"/>
      <c r="C74" s="17" t="n"/>
      <c r="D74" s="18" t="n"/>
      <c r="E74" s="38" t="n"/>
      <c r="F74" s="37" t="n"/>
      <c r="G74" s="37" t="n"/>
      <c r="H74" s="17" t="n"/>
      <c r="I74" s="17" t="n"/>
      <c r="J74" s="17" t="n"/>
      <c r="K74" s="20">
        <f>IF(OR(F74="",G74="",H74=""),"",IF(G74&lt;F74,"",IF(H74="One-Time",1,IFERROR(IF(VLOOKUP(H74,'Pricing Setup'!$J$4:$L$8,2,FALSE)&lt;=0,"",1+INT((G74-F74)/VLOOKUP(H74,'Pricing Setup'!$J$4:$L$8,2,FALSE))),""))))</f>
        <v/>
      </c>
      <c r="L74" s="20">
        <f>IF(OR(D74="",'Pricing Setup'!$B$5="",'Pricing Setup'!$B$6="",'Pricing Setup'!$B$6&lt;=0),"",IFERROR(MAX(0,ROUNDUP((D74-'Pricing Setup'!$B$5)/'Pricing Setup'!$B$6,0)),""))</f>
        <v/>
      </c>
      <c r="M74" s="39">
        <f>IF(OR(L74="",'Pricing Setup'!$B$7=""),"",IFERROR(ROUND(L74*'Pricing Setup'!$B$7,2),""))</f>
        <v/>
      </c>
      <c r="N74" s="39">
        <f>IF(OR(M74="",I74="",'Pricing Setup'!$B$4=""),"",IFERROR(ROUND(('Pricing Setup'!$B$4+M74)*VLOOKUP(I74,'Pricing Setup'!$E$4:$G$6,2,FALSE)+VLOOKUP(I74,'Pricing Setup'!$E$4:$G$6,3,FALSE),2),""))</f>
        <v/>
      </c>
      <c r="O74" s="40">
        <f>IF(E74="","",IFERROR(IF(E74&lt;0,"",E74*2),""))</f>
        <v/>
      </c>
      <c r="P74" s="39">
        <f>IF(OR(O74="",'Pricing Setup'!$B$8="",'Pricing Setup'!$B$9=""),"",IFERROR(ROUND(MAX(0,O74-'Pricing Setup'!$B$8)*'Pricing Setup'!$B$9,2),""))</f>
        <v/>
      </c>
      <c r="Q74" s="23">
        <f>IF(H74="","",IFERROR(VLOOKUP(H74,'Pricing Setup'!$J$4:$L$8,3,FALSE),""))</f>
        <v/>
      </c>
      <c r="R74" s="39">
        <f>IF(OR(N74="",P74="",Q74="",'Pricing Setup'!$B$10=""),"",IFERROR(MAX('Pricing Setup'!$B$10,ROUND(N74*(1-Q74)+P74,2)),""))</f>
        <v/>
      </c>
      <c r="S74" s="39">
        <f>IF(OR(K74="",R74=""),"",IFERROR(ROUND(K74*R74,2),""))</f>
        <v/>
      </c>
      <c r="T74" s="24">
        <f>IF(COUNTA(A74:J74)=0,"",IFERROR(IF(OR(A74="",B74="",C74="",D74="",E74="",F74="",G74="",H74="",I74=""),"Incomplete",IF(COUNTIF($A$5:$A$154,A74)&gt;1,"Duplicate ID",IF(OR(D74&lt;=0,E74&lt;0,G74&lt;F74),"Check inputs",IF(OR(K74="",N74="",P74="",Q74="",R74="",S74="",COUNTBLANK('Pricing Setup'!$B$4:$B$11)&gt;0),"Check pricing setup",IF(TODAY()-B74&gt;'Pricing Setup'!$B$11,"Review estimate age","Ready"))))),"Check inputs"))</f>
        <v/>
      </c>
    </row>
    <row r="75" ht="22" customHeight="1">
      <c r="A75" s="15" t="n"/>
      <c r="B75" s="37" t="n"/>
      <c r="C75" s="17" t="n"/>
      <c r="D75" s="18" t="n"/>
      <c r="E75" s="38" t="n"/>
      <c r="F75" s="37" t="n"/>
      <c r="G75" s="37" t="n"/>
      <c r="H75" s="17" t="n"/>
      <c r="I75" s="17" t="n"/>
      <c r="J75" s="17" t="n"/>
      <c r="K75" s="20">
        <f>IF(OR(F75="",G75="",H75=""),"",IF(G75&lt;F75,"",IF(H75="One-Time",1,IFERROR(IF(VLOOKUP(H75,'Pricing Setup'!$J$4:$L$8,2,FALSE)&lt;=0,"",1+INT((G75-F75)/VLOOKUP(H75,'Pricing Setup'!$J$4:$L$8,2,FALSE))),""))))</f>
        <v/>
      </c>
      <c r="L75" s="20">
        <f>IF(OR(D75="",'Pricing Setup'!$B$5="",'Pricing Setup'!$B$6="",'Pricing Setup'!$B$6&lt;=0),"",IFERROR(MAX(0,ROUNDUP((D75-'Pricing Setup'!$B$5)/'Pricing Setup'!$B$6,0)),""))</f>
        <v/>
      </c>
      <c r="M75" s="39">
        <f>IF(OR(L75="",'Pricing Setup'!$B$7=""),"",IFERROR(ROUND(L75*'Pricing Setup'!$B$7,2),""))</f>
        <v/>
      </c>
      <c r="N75" s="39">
        <f>IF(OR(M75="",I75="",'Pricing Setup'!$B$4=""),"",IFERROR(ROUND(('Pricing Setup'!$B$4+M75)*VLOOKUP(I75,'Pricing Setup'!$E$4:$G$6,2,FALSE)+VLOOKUP(I75,'Pricing Setup'!$E$4:$G$6,3,FALSE),2),""))</f>
        <v/>
      </c>
      <c r="O75" s="40">
        <f>IF(E75="","",IFERROR(IF(E75&lt;0,"",E75*2),""))</f>
        <v/>
      </c>
      <c r="P75" s="39">
        <f>IF(OR(O75="",'Pricing Setup'!$B$8="",'Pricing Setup'!$B$9=""),"",IFERROR(ROUND(MAX(0,O75-'Pricing Setup'!$B$8)*'Pricing Setup'!$B$9,2),""))</f>
        <v/>
      </c>
      <c r="Q75" s="23">
        <f>IF(H75="","",IFERROR(VLOOKUP(H75,'Pricing Setup'!$J$4:$L$8,3,FALSE),""))</f>
        <v/>
      </c>
      <c r="R75" s="39">
        <f>IF(OR(N75="",P75="",Q75="",'Pricing Setup'!$B$10=""),"",IFERROR(MAX('Pricing Setup'!$B$10,ROUND(N75*(1-Q75)+P75,2)),""))</f>
        <v/>
      </c>
      <c r="S75" s="39">
        <f>IF(OR(K75="",R75=""),"",IFERROR(ROUND(K75*R75,2),""))</f>
        <v/>
      </c>
      <c r="T75" s="24">
        <f>IF(COUNTA(A75:J75)=0,"",IFERROR(IF(OR(A75="",B75="",C75="",D75="",E75="",F75="",G75="",H75="",I75=""),"Incomplete",IF(COUNTIF($A$5:$A$154,A75)&gt;1,"Duplicate ID",IF(OR(D75&lt;=0,E75&lt;0,G75&lt;F75),"Check inputs",IF(OR(K75="",N75="",P75="",Q75="",R75="",S75="",COUNTBLANK('Pricing Setup'!$B$4:$B$11)&gt;0),"Check pricing setup",IF(TODAY()-B75&gt;'Pricing Setup'!$B$11,"Review estimate age","Ready"))))),"Check inputs"))</f>
        <v/>
      </c>
    </row>
    <row r="76" ht="22" customHeight="1">
      <c r="A76" s="15" t="n"/>
      <c r="B76" s="37" t="n"/>
      <c r="C76" s="17" t="n"/>
      <c r="D76" s="18" t="n"/>
      <c r="E76" s="38" t="n"/>
      <c r="F76" s="37" t="n"/>
      <c r="G76" s="37" t="n"/>
      <c r="H76" s="17" t="n"/>
      <c r="I76" s="17" t="n"/>
      <c r="J76" s="17" t="n"/>
      <c r="K76" s="20">
        <f>IF(OR(F76="",G76="",H76=""),"",IF(G76&lt;F76,"",IF(H76="One-Time",1,IFERROR(IF(VLOOKUP(H76,'Pricing Setup'!$J$4:$L$8,2,FALSE)&lt;=0,"",1+INT((G76-F76)/VLOOKUP(H76,'Pricing Setup'!$J$4:$L$8,2,FALSE))),""))))</f>
        <v/>
      </c>
      <c r="L76" s="20">
        <f>IF(OR(D76="",'Pricing Setup'!$B$5="",'Pricing Setup'!$B$6="",'Pricing Setup'!$B$6&lt;=0),"",IFERROR(MAX(0,ROUNDUP((D76-'Pricing Setup'!$B$5)/'Pricing Setup'!$B$6,0)),""))</f>
        <v/>
      </c>
      <c r="M76" s="39">
        <f>IF(OR(L76="",'Pricing Setup'!$B$7=""),"",IFERROR(ROUND(L76*'Pricing Setup'!$B$7,2),""))</f>
        <v/>
      </c>
      <c r="N76" s="39">
        <f>IF(OR(M76="",I76="",'Pricing Setup'!$B$4=""),"",IFERROR(ROUND(('Pricing Setup'!$B$4+M76)*VLOOKUP(I76,'Pricing Setup'!$E$4:$G$6,2,FALSE)+VLOOKUP(I76,'Pricing Setup'!$E$4:$G$6,3,FALSE),2),""))</f>
        <v/>
      </c>
      <c r="O76" s="40">
        <f>IF(E76="","",IFERROR(IF(E76&lt;0,"",E76*2),""))</f>
        <v/>
      </c>
      <c r="P76" s="39">
        <f>IF(OR(O76="",'Pricing Setup'!$B$8="",'Pricing Setup'!$B$9=""),"",IFERROR(ROUND(MAX(0,O76-'Pricing Setup'!$B$8)*'Pricing Setup'!$B$9,2),""))</f>
        <v/>
      </c>
      <c r="Q76" s="23">
        <f>IF(H76="","",IFERROR(VLOOKUP(H76,'Pricing Setup'!$J$4:$L$8,3,FALSE),""))</f>
        <v/>
      </c>
      <c r="R76" s="39">
        <f>IF(OR(N76="",P76="",Q76="",'Pricing Setup'!$B$10=""),"",IFERROR(MAX('Pricing Setup'!$B$10,ROUND(N76*(1-Q76)+P76,2)),""))</f>
        <v/>
      </c>
      <c r="S76" s="39">
        <f>IF(OR(K76="",R76=""),"",IFERROR(ROUND(K76*R76,2),""))</f>
        <v/>
      </c>
      <c r="T76" s="24">
        <f>IF(COUNTA(A76:J76)=0,"",IFERROR(IF(OR(A76="",B76="",C76="",D76="",E76="",F76="",G76="",H76="",I76=""),"Incomplete",IF(COUNTIF($A$5:$A$154,A76)&gt;1,"Duplicate ID",IF(OR(D76&lt;=0,E76&lt;0,G76&lt;F76),"Check inputs",IF(OR(K76="",N76="",P76="",Q76="",R76="",S76="",COUNTBLANK('Pricing Setup'!$B$4:$B$11)&gt;0),"Check pricing setup",IF(TODAY()-B76&gt;'Pricing Setup'!$B$11,"Review estimate age","Ready"))))),"Check inputs"))</f>
        <v/>
      </c>
    </row>
    <row r="77" ht="22" customHeight="1">
      <c r="A77" s="15" t="n"/>
      <c r="B77" s="37" t="n"/>
      <c r="C77" s="17" t="n"/>
      <c r="D77" s="18" t="n"/>
      <c r="E77" s="38" t="n"/>
      <c r="F77" s="37" t="n"/>
      <c r="G77" s="37" t="n"/>
      <c r="H77" s="17" t="n"/>
      <c r="I77" s="17" t="n"/>
      <c r="J77" s="17" t="n"/>
      <c r="K77" s="20">
        <f>IF(OR(F77="",G77="",H77=""),"",IF(G77&lt;F77,"",IF(H77="One-Time",1,IFERROR(IF(VLOOKUP(H77,'Pricing Setup'!$J$4:$L$8,2,FALSE)&lt;=0,"",1+INT((G77-F77)/VLOOKUP(H77,'Pricing Setup'!$J$4:$L$8,2,FALSE))),""))))</f>
        <v/>
      </c>
      <c r="L77" s="20">
        <f>IF(OR(D77="",'Pricing Setup'!$B$5="",'Pricing Setup'!$B$6="",'Pricing Setup'!$B$6&lt;=0),"",IFERROR(MAX(0,ROUNDUP((D77-'Pricing Setup'!$B$5)/'Pricing Setup'!$B$6,0)),""))</f>
        <v/>
      </c>
      <c r="M77" s="39">
        <f>IF(OR(L77="",'Pricing Setup'!$B$7=""),"",IFERROR(ROUND(L77*'Pricing Setup'!$B$7,2),""))</f>
        <v/>
      </c>
      <c r="N77" s="39">
        <f>IF(OR(M77="",I77="",'Pricing Setup'!$B$4=""),"",IFERROR(ROUND(('Pricing Setup'!$B$4+M77)*VLOOKUP(I77,'Pricing Setup'!$E$4:$G$6,2,FALSE)+VLOOKUP(I77,'Pricing Setup'!$E$4:$G$6,3,FALSE),2),""))</f>
        <v/>
      </c>
      <c r="O77" s="40">
        <f>IF(E77="","",IFERROR(IF(E77&lt;0,"",E77*2),""))</f>
        <v/>
      </c>
      <c r="P77" s="39">
        <f>IF(OR(O77="",'Pricing Setup'!$B$8="",'Pricing Setup'!$B$9=""),"",IFERROR(ROUND(MAX(0,O77-'Pricing Setup'!$B$8)*'Pricing Setup'!$B$9,2),""))</f>
        <v/>
      </c>
      <c r="Q77" s="23">
        <f>IF(H77="","",IFERROR(VLOOKUP(H77,'Pricing Setup'!$J$4:$L$8,3,FALSE),""))</f>
        <v/>
      </c>
      <c r="R77" s="39">
        <f>IF(OR(N77="",P77="",Q77="",'Pricing Setup'!$B$10=""),"",IFERROR(MAX('Pricing Setup'!$B$10,ROUND(N77*(1-Q77)+P77,2)),""))</f>
        <v/>
      </c>
      <c r="S77" s="39">
        <f>IF(OR(K77="",R77=""),"",IFERROR(ROUND(K77*R77,2),""))</f>
        <v/>
      </c>
      <c r="T77" s="24">
        <f>IF(COUNTA(A77:J77)=0,"",IFERROR(IF(OR(A77="",B77="",C77="",D77="",E77="",F77="",G77="",H77="",I77=""),"Incomplete",IF(COUNTIF($A$5:$A$154,A77)&gt;1,"Duplicate ID",IF(OR(D77&lt;=0,E77&lt;0,G77&lt;F77),"Check inputs",IF(OR(K77="",N77="",P77="",Q77="",R77="",S77="",COUNTBLANK('Pricing Setup'!$B$4:$B$11)&gt;0),"Check pricing setup",IF(TODAY()-B77&gt;'Pricing Setup'!$B$11,"Review estimate age","Ready"))))),"Check inputs"))</f>
        <v/>
      </c>
    </row>
    <row r="78" ht="22" customHeight="1">
      <c r="A78" s="15" t="n"/>
      <c r="B78" s="37" t="n"/>
      <c r="C78" s="17" t="n"/>
      <c r="D78" s="18" t="n"/>
      <c r="E78" s="38" t="n"/>
      <c r="F78" s="37" t="n"/>
      <c r="G78" s="37" t="n"/>
      <c r="H78" s="17" t="n"/>
      <c r="I78" s="17" t="n"/>
      <c r="J78" s="17" t="n"/>
      <c r="K78" s="20">
        <f>IF(OR(F78="",G78="",H78=""),"",IF(G78&lt;F78,"",IF(H78="One-Time",1,IFERROR(IF(VLOOKUP(H78,'Pricing Setup'!$J$4:$L$8,2,FALSE)&lt;=0,"",1+INT((G78-F78)/VLOOKUP(H78,'Pricing Setup'!$J$4:$L$8,2,FALSE))),""))))</f>
        <v/>
      </c>
      <c r="L78" s="20">
        <f>IF(OR(D78="",'Pricing Setup'!$B$5="",'Pricing Setup'!$B$6="",'Pricing Setup'!$B$6&lt;=0),"",IFERROR(MAX(0,ROUNDUP((D78-'Pricing Setup'!$B$5)/'Pricing Setup'!$B$6,0)),""))</f>
        <v/>
      </c>
      <c r="M78" s="39">
        <f>IF(OR(L78="",'Pricing Setup'!$B$7=""),"",IFERROR(ROUND(L78*'Pricing Setup'!$B$7,2),""))</f>
        <v/>
      </c>
      <c r="N78" s="39">
        <f>IF(OR(M78="",I78="",'Pricing Setup'!$B$4=""),"",IFERROR(ROUND(('Pricing Setup'!$B$4+M78)*VLOOKUP(I78,'Pricing Setup'!$E$4:$G$6,2,FALSE)+VLOOKUP(I78,'Pricing Setup'!$E$4:$G$6,3,FALSE),2),""))</f>
        <v/>
      </c>
      <c r="O78" s="40">
        <f>IF(E78="","",IFERROR(IF(E78&lt;0,"",E78*2),""))</f>
        <v/>
      </c>
      <c r="P78" s="39">
        <f>IF(OR(O78="",'Pricing Setup'!$B$8="",'Pricing Setup'!$B$9=""),"",IFERROR(ROUND(MAX(0,O78-'Pricing Setup'!$B$8)*'Pricing Setup'!$B$9,2),""))</f>
        <v/>
      </c>
      <c r="Q78" s="23">
        <f>IF(H78="","",IFERROR(VLOOKUP(H78,'Pricing Setup'!$J$4:$L$8,3,FALSE),""))</f>
        <v/>
      </c>
      <c r="R78" s="39">
        <f>IF(OR(N78="",P78="",Q78="",'Pricing Setup'!$B$10=""),"",IFERROR(MAX('Pricing Setup'!$B$10,ROUND(N78*(1-Q78)+P78,2)),""))</f>
        <v/>
      </c>
      <c r="S78" s="39">
        <f>IF(OR(K78="",R78=""),"",IFERROR(ROUND(K78*R78,2),""))</f>
        <v/>
      </c>
      <c r="T78" s="24">
        <f>IF(COUNTA(A78:J78)=0,"",IFERROR(IF(OR(A78="",B78="",C78="",D78="",E78="",F78="",G78="",H78="",I78=""),"Incomplete",IF(COUNTIF($A$5:$A$154,A78)&gt;1,"Duplicate ID",IF(OR(D78&lt;=0,E78&lt;0,G78&lt;F78),"Check inputs",IF(OR(K78="",N78="",P78="",Q78="",R78="",S78="",COUNTBLANK('Pricing Setup'!$B$4:$B$11)&gt;0),"Check pricing setup",IF(TODAY()-B78&gt;'Pricing Setup'!$B$11,"Review estimate age","Ready"))))),"Check inputs"))</f>
        <v/>
      </c>
    </row>
    <row r="79" ht="22" customHeight="1">
      <c r="A79" s="15" t="n"/>
      <c r="B79" s="37" t="n"/>
      <c r="C79" s="17" t="n"/>
      <c r="D79" s="18" t="n"/>
      <c r="E79" s="38" t="n"/>
      <c r="F79" s="37" t="n"/>
      <c r="G79" s="37" t="n"/>
      <c r="H79" s="17" t="n"/>
      <c r="I79" s="17" t="n"/>
      <c r="J79" s="17" t="n"/>
      <c r="K79" s="20">
        <f>IF(OR(F79="",G79="",H79=""),"",IF(G79&lt;F79,"",IF(H79="One-Time",1,IFERROR(IF(VLOOKUP(H79,'Pricing Setup'!$J$4:$L$8,2,FALSE)&lt;=0,"",1+INT((G79-F79)/VLOOKUP(H79,'Pricing Setup'!$J$4:$L$8,2,FALSE))),""))))</f>
        <v/>
      </c>
      <c r="L79" s="20">
        <f>IF(OR(D79="",'Pricing Setup'!$B$5="",'Pricing Setup'!$B$6="",'Pricing Setup'!$B$6&lt;=0),"",IFERROR(MAX(0,ROUNDUP((D79-'Pricing Setup'!$B$5)/'Pricing Setup'!$B$6,0)),""))</f>
        <v/>
      </c>
      <c r="M79" s="39">
        <f>IF(OR(L79="",'Pricing Setup'!$B$7=""),"",IFERROR(ROUND(L79*'Pricing Setup'!$B$7,2),""))</f>
        <v/>
      </c>
      <c r="N79" s="39">
        <f>IF(OR(M79="",I79="",'Pricing Setup'!$B$4=""),"",IFERROR(ROUND(('Pricing Setup'!$B$4+M79)*VLOOKUP(I79,'Pricing Setup'!$E$4:$G$6,2,FALSE)+VLOOKUP(I79,'Pricing Setup'!$E$4:$G$6,3,FALSE),2),""))</f>
        <v/>
      </c>
      <c r="O79" s="40">
        <f>IF(E79="","",IFERROR(IF(E79&lt;0,"",E79*2),""))</f>
        <v/>
      </c>
      <c r="P79" s="39">
        <f>IF(OR(O79="",'Pricing Setup'!$B$8="",'Pricing Setup'!$B$9=""),"",IFERROR(ROUND(MAX(0,O79-'Pricing Setup'!$B$8)*'Pricing Setup'!$B$9,2),""))</f>
        <v/>
      </c>
      <c r="Q79" s="23">
        <f>IF(H79="","",IFERROR(VLOOKUP(H79,'Pricing Setup'!$J$4:$L$8,3,FALSE),""))</f>
        <v/>
      </c>
      <c r="R79" s="39">
        <f>IF(OR(N79="",P79="",Q79="",'Pricing Setup'!$B$10=""),"",IFERROR(MAX('Pricing Setup'!$B$10,ROUND(N79*(1-Q79)+P79,2)),""))</f>
        <v/>
      </c>
      <c r="S79" s="39">
        <f>IF(OR(K79="",R79=""),"",IFERROR(ROUND(K79*R79,2),""))</f>
        <v/>
      </c>
      <c r="T79" s="24">
        <f>IF(COUNTA(A79:J79)=0,"",IFERROR(IF(OR(A79="",B79="",C79="",D79="",E79="",F79="",G79="",H79="",I79=""),"Incomplete",IF(COUNTIF($A$5:$A$154,A79)&gt;1,"Duplicate ID",IF(OR(D79&lt;=0,E79&lt;0,G79&lt;F79),"Check inputs",IF(OR(K79="",N79="",P79="",Q79="",R79="",S79="",COUNTBLANK('Pricing Setup'!$B$4:$B$11)&gt;0),"Check pricing setup",IF(TODAY()-B79&gt;'Pricing Setup'!$B$11,"Review estimate age","Ready"))))),"Check inputs"))</f>
        <v/>
      </c>
    </row>
    <row r="80" ht="22" customHeight="1">
      <c r="A80" s="15" t="n"/>
      <c r="B80" s="37" t="n"/>
      <c r="C80" s="17" t="n"/>
      <c r="D80" s="18" t="n"/>
      <c r="E80" s="38" t="n"/>
      <c r="F80" s="37" t="n"/>
      <c r="G80" s="37" t="n"/>
      <c r="H80" s="17" t="n"/>
      <c r="I80" s="17" t="n"/>
      <c r="J80" s="17" t="n"/>
      <c r="K80" s="20">
        <f>IF(OR(F80="",G80="",H80=""),"",IF(G80&lt;F80,"",IF(H80="One-Time",1,IFERROR(IF(VLOOKUP(H80,'Pricing Setup'!$J$4:$L$8,2,FALSE)&lt;=0,"",1+INT((G80-F80)/VLOOKUP(H80,'Pricing Setup'!$J$4:$L$8,2,FALSE))),""))))</f>
        <v/>
      </c>
      <c r="L80" s="20">
        <f>IF(OR(D80="",'Pricing Setup'!$B$5="",'Pricing Setup'!$B$6="",'Pricing Setup'!$B$6&lt;=0),"",IFERROR(MAX(0,ROUNDUP((D80-'Pricing Setup'!$B$5)/'Pricing Setup'!$B$6,0)),""))</f>
        <v/>
      </c>
      <c r="M80" s="39">
        <f>IF(OR(L80="",'Pricing Setup'!$B$7=""),"",IFERROR(ROUND(L80*'Pricing Setup'!$B$7,2),""))</f>
        <v/>
      </c>
      <c r="N80" s="39">
        <f>IF(OR(M80="",I80="",'Pricing Setup'!$B$4=""),"",IFERROR(ROUND(('Pricing Setup'!$B$4+M80)*VLOOKUP(I80,'Pricing Setup'!$E$4:$G$6,2,FALSE)+VLOOKUP(I80,'Pricing Setup'!$E$4:$G$6,3,FALSE),2),""))</f>
        <v/>
      </c>
      <c r="O80" s="40">
        <f>IF(E80="","",IFERROR(IF(E80&lt;0,"",E80*2),""))</f>
        <v/>
      </c>
      <c r="P80" s="39">
        <f>IF(OR(O80="",'Pricing Setup'!$B$8="",'Pricing Setup'!$B$9=""),"",IFERROR(ROUND(MAX(0,O80-'Pricing Setup'!$B$8)*'Pricing Setup'!$B$9,2),""))</f>
        <v/>
      </c>
      <c r="Q80" s="23">
        <f>IF(H80="","",IFERROR(VLOOKUP(H80,'Pricing Setup'!$J$4:$L$8,3,FALSE),""))</f>
        <v/>
      </c>
      <c r="R80" s="39">
        <f>IF(OR(N80="",P80="",Q80="",'Pricing Setup'!$B$10=""),"",IFERROR(MAX('Pricing Setup'!$B$10,ROUND(N80*(1-Q80)+P80,2)),""))</f>
        <v/>
      </c>
      <c r="S80" s="39">
        <f>IF(OR(K80="",R80=""),"",IFERROR(ROUND(K80*R80,2),""))</f>
        <v/>
      </c>
      <c r="T80" s="24">
        <f>IF(COUNTA(A80:J80)=0,"",IFERROR(IF(OR(A80="",B80="",C80="",D80="",E80="",F80="",G80="",H80="",I80=""),"Incomplete",IF(COUNTIF($A$5:$A$154,A80)&gt;1,"Duplicate ID",IF(OR(D80&lt;=0,E80&lt;0,G80&lt;F80),"Check inputs",IF(OR(K80="",N80="",P80="",Q80="",R80="",S80="",COUNTBLANK('Pricing Setup'!$B$4:$B$11)&gt;0),"Check pricing setup",IF(TODAY()-B80&gt;'Pricing Setup'!$B$11,"Review estimate age","Ready"))))),"Check inputs"))</f>
        <v/>
      </c>
    </row>
    <row r="81" ht="22" customHeight="1">
      <c r="A81" s="15" t="n"/>
      <c r="B81" s="37" t="n"/>
      <c r="C81" s="17" t="n"/>
      <c r="D81" s="18" t="n"/>
      <c r="E81" s="38" t="n"/>
      <c r="F81" s="37" t="n"/>
      <c r="G81" s="37" t="n"/>
      <c r="H81" s="17" t="n"/>
      <c r="I81" s="17" t="n"/>
      <c r="J81" s="17" t="n"/>
      <c r="K81" s="20">
        <f>IF(OR(F81="",G81="",H81=""),"",IF(G81&lt;F81,"",IF(H81="One-Time",1,IFERROR(IF(VLOOKUP(H81,'Pricing Setup'!$J$4:$L$8,2,FALSE)&lt;=0,"",1+INT((G81-F81)/VLOOKUP(H81,'Pricing Setup'!$J$4:$L$8,2,FALSE))),""))))</f>
        <v/>
      </c>
      <c r="L81" s="20">
        <f>IF(OR(D81="",'Pricing Setup'!$B$5="",'Pricing Setup'!$B$6="",'Pricing Setup'!$B$6&lt;=0),"",IFERROR(MAX(0,ROUNDUP((D81-'Pricing Setup'!$B$5)/'Pricing Setup'!$B$6,0)),""))</f>
        <v/>
      </c>
      <c r="M81" s="39">
        <f>IF(OR(L81="",'Pricing Setup'!$B$7=""),"",IFERROR(ROUND(L81*'Pricing Setup'!$B$7,2),""))</f>
        <v/>
      </c>
      <c r="N81" s="39">
        <f>IF(OR(M81="",I81="",'Pricing Setup'!$B$4=""),"",IFERROR(ROUND(('Pricing Setup'!$B$4+M81)*VLOOKUP(I81,'Pricing Setup'!$E$4:$G$6,2,FALSE)+VLOOKUP(I81,'Pricing Setup'!$E$4:$G$6,3,FALSE),2),""))</f>
        <v/>
      </c>
      <c r="O81" s="40">
        <f>IF(E81="","",IFERROR(IF(E81&lt;0,"",E81*2),""))</f>
        <v/>
      </c>
      <c r="P81" s="39">
        <f>IF(OR(O81="",'Pricing Setup'!$B$8="",'Pricing Setup'!$B$9=""),"",IFERROR(ROUND(MAX(0,O81-'Pricing Setup'!$B$8)*'Pricing Setup'!$B$9,2),""))</f>
        <v/>
      </c>
      <c r="Q81" s="23">
        <f>IF(H81="","",IFERROR(VLOOKUP(H81,'Pricing Setup'!$J$4:$L$8,3,FALSE),""))</f>
        <v/>
      </c>
      <c r="R81" s="39">
        <f>IF(OR(N81="",P81="",Q81="",'Pricing Setup'!$B$10=""),"",IFERROR(MAX('Pricing Setup'!$B$10,ROUND(N81*(1-Q81)+P81,2)),""))</f>
        <v/>
      </c>
      <c r="S81" s="39">
        <f>IF(OR(K81="",R81=""),"",IFERROR(ROUND(K81*R81,2),""))</f>
        <v/>
      </c>
      <c r="T81" s="24">
        <f>IF(COUNTA(A81:J81)=0,"",IFERROR(IF(OR(A81="",B81="",C81="",D81="",E81="",F81="",G81="",H81="",I81=""),"Incomplete",IF(COUNTIF($A$5:$A$154,A81)&gt;1,"Duplicate ID",IF(OR(D81&lt;=0,E81&lt;0,G81&lt;F81),"Check inputs",IF(OR(K81="",N81="",P81="",Q81="",R81="",S81="",COUNTBLANK('Pricing Setup'!$B$4:$B$11)&gt;0),"Check pricing setup",IF(TODAY()-B81&gt;'Pricing Setup'!$B$11,"Review estimate age","Ready"))))),"Check inputs"))</f>
        <v/>
      </c>
    </row>
    <row r="82" ht="22" customHeight="1">
      <c r="A82" s="15" t="n"/>
      <c r="B82" s="37" t="n"/>
      <c r="C82" s="17" t="n"/>
      <c r="D82" s="18" t="n"/>
      <c r="E82" s="38" t="n"/>
      <c r="F82" s="37" t="n"/>
      <c r="G82" s="37" t="n"/>
      <c r="H82" s="17" t="n"/>
      <c r="I82" s="17" t="n"/>
      <c r="J82" s="17" t="n"/>
      <c r="K82" s="20">
        <f>IF(OR(F82="",G82="",H82=""),"",IF(G82&lt;F82,"",IF(H82="One-Time",1,IFERROR(IF(VLOOKUP(H82,'Pricing Setup'!$J$4:$L$8,2,FALSE)&lt;=0,"",1+INT((G82-F82)/VLOOKUP(H82,'Pricing Setup'!$J$4:$L$8,2,FALSE))),""))))</f>
        <v/>
      </c>
      <c r="L82" s="20">
        <f>IF(OR(D82="",'Pricing Setup'!$B$5="",'Pricing Setup'!$B$6="",'Pricing Setup'!$B$6&lt;=0),"",IFERROR(MAX(0,ROUNDUP((D82-'Pricing Setup'!$B$5)/'Pricing Setup'!$B$6,0)),""))</f>
        <v/>
      </c>
      <c r="M82" s="39">
        <f>IF(OR(L82="",'Pricing Setup'!$B$7=""),"",IFERROR(ROUND(L82*'Pricing Setup'!$B$7,2),""))</f>
        <v/>
      </c>
      <c r="N82" s="39">
        <f>IF(OR(M82="",I82="",'Pricing Setup'!$B$4=""),"",IFERROR(ROUND(('Pricing Setup'!$B$4+M82)*VLOOKUP(I82,'Pricing Setup'!$E$4:$G$6,2,FALSE)+VLOOKUP(I82,'Pricing Setup'!$E$4:$G$6,3,FALSE),2),""))</f>
        <v/>
      </c>
      <c r="O82" s="40">
        <f>IF(E82="","",IFERROR(IF(E82&lt;0,"",E82*2),""))</f>
        <v/>
      </c>
      <c r="P82" s="39">
        <f>IF(OR(O82="",'Pricing Setup'!$B$8="",'Pricing Setup'!$B$9=""),"",IFERROR(ROUND(MAX(0,O82-'Pricing Setup'!$B$8)*'Pricing Setup'!$B$9,2),""))</f>
        <v/>
      </c>
      <c r="Q82" s="23">
        <f>IF(H82="","",IFERROR(VLOOKUP(H82,'Pricing Setup'!$J$4:$L$8,3,FALSE),""))</f>
        <v/>
      </c>
      <c r="R82" s="39">
        <f>IF(OR(N82="",P82="",Q82="",'Pricing Setup'!$B$10=""),"",IFERROR(MAX('Pricing Setup'!$B$10,ROUND(N82*(1-Q82)+P82,2)),""))</f>
        <v/>
      </c>
      <c r="S82" s="39">
        <f>IF(OR(K82="",R82=""),"",IFERROR(ROUND(K82*R82,2),""))</f>
        <v/>
      </c>
      <c r="T82" s="24">
        <f>IF(COUNTA(A82:J82)=0,"",IFERROR(IF(OR(A82="",B82="",C82="",D82="",E82="",F82="",G82="",H82="",I82=""),"Incomplete",IF(COUNTIF($A$5:$A$154,A82)&gt;1,"Duplicate ID",IF(OR(D82&lt;=0,E82&lt;0,G82&lt;F82),"Check inputs",IF(OR(K82="",N82="",P82="",Q82="",R82="",S82="",COUNTBLANK('Pricing Setup'!$B$4:$B$11)&gt;0),"Check pricing setup",IF(TODAY()-B82&gt;'Pricing Setup'!$B$11,"Review estimate age","Ready"))))),"Check inputs"))</f>
        <v/>
      </c>
    </row>
    <row r="83" ht="22" customHeight="1">
      <c r="A83" s="15" t="n"/>
      <c r="B83" s="37" t="n"/>
      <c r="C83" s="17" t="n"/>
      <c r="D83" s="18" t="n"/>
      <c r="E83" s="38" t="n"/>
      <c r="F83" s="37" t="n"/>
      <c r="G83" s="37" t="n"/>
      <c r="H83" s="17" t="n"/>
      <c r="I83" s="17" t="n"/>
      <c r="J83" s="17" t="n"/>
      <c r="K83" s="20">
        <f>IF(OR(F83="",G83="",H83=""),"",IF(G83&lt;F83,"",IF(H83="One-Time",1,IFERROR(IF(VLOOKUP(H83,'Pricing Setup'!$J$4:$L$8,2,FALSE)&lt;=0,"",1+INT((G83-F83)/VLOOKUP(H83,'Pricing Setup'!$J$4:$L$8,2,FALSE))),""))))</f>
        <v/>
      </c>
      <c r="L83" s="20">
        <f>IF(OR(D83="",'Pricing Setup'!$B$5="",'Pricing Setup'!$B$6="",'Pricing Setup'!$B$6&lt;=0),"",IFERROR(MAX(0,ROUNDUP((D83-'Pricing Setup'!$B$5)/'Pricing Setup'!$B$6,0)),""))</f>
        <v/>
      </c>
      <c r="M83" s="39">
        <f>IF(OR(L83="",'Pricing Setup'!$B$7=""),"",IFERROR(ROUND(L83*'Pricing Setup'!$B$7,2),""))</f>
        <v/>
      </c>
      <c r="N83" s="39">
        <f>IF(OR(M83="",I83="",'Pricing Setup'!$B$4=""),"",IFERROR(ROUND(('Pricing Setup'!$B$4+M83)*VLOOKUP(I83,'Pricing Setup'!$E$4:$G$6,2,FALSE)+VLOOKUP(I83,'Pricing Setup'!$E$4:$G$6,3,FALSE),2),""))</f>
        <v/>
      </c>
      <c r="O83" s="40">
        <f>IF(E83="","",IFERROR(IF(E83&lt;0,"",E83*2),""))</f>
        <v/>
      </c>
      <c r="P83" s="39">
        <f>IF(OR(O83="",'Pricing Setup'!$B$8="",'Pricing Setup'!$B$9=""),"",IFERROR(ROUND(MAX(0,O83-'Pricing Setup'!$B$8)*'Pricing Setup'!$B$9,2),""))</f>
        <v/>
      </c>
      <c r="Q83" s="23">
        <f>IF(H83="","",IFERROR(VLOOKUP(H83,'Pricing Setup'!$J$4:$L$8,3,FALSE),""))</f>
        <v/>
      </c>
      <c r="R83" s="39">
        <f>IF(OR(N83="",P83="",Q83="",'Pricing Setup'!$B$10=""),"",IFERROR(MAX('Pricing Setup'!$B$10,ROUND(N83*(1-Q83)+P83,2)),""))</f>
        <v/>
      </c>
      <c r="S83" s="39">
        <f>IF(OR(K83="",R83=""),"",IFERROR(ROUND(K83*R83,2),""))</f>
        <v/>
      </c>
      <c r="T83" s="24">
        <f>IF(COUNTA(A83:J83)=0,"",IFERROR(IF(OR(A83="",B83="",C83="",D83="",E83="",F83="",G83="",H83="",I83=""),"Incomplete",IF(COUNTIF($A$5:$A$154,A83)&gt;1,"Duplicate ID",IF(OR(D83&lt;=0,E83&lt;0,G83&lt;F83),"Check inputs",IF(OR(K83="",N83="",P83="",Q83="",R83="",S83="",COUNTBLANK('Pricing Setup'!$B$4:$B$11)&gt;0),"Check pricing setup",IF(TODAY()-B83&gt;'Pricing Setup'!$B$11,"Review estimate age","Ready"))))),"Check inputs"))</f>
        <v/>
      </c>
    </row>
    <row r="84" ht="22" customHeight="1">
      <c r="A84" s="15" t="n"/>
      <c r="B84" s="37" t="n"/>
      <c r="C84" s="17" t="n"/>
      <c r="D84" s="18" t="n"/>
      <c r="E84" s="38" t="n"/>
      <c r="F84" s="37" t="n"/>
      <c r="G84" s="37" t="n"/>
      <c r="H84" s="17" t="n"/>
      <c r="I84" s="17" t="n"/>
      <c r="J84" s="17" t="n"/>
      <c r="K84" s="20">
        <f>IF(OR(F84="",G84="",H84=""),"",IF(G84&lt;F84,"",IF(H84="One-Time",1,IFERROR(IF(VLOOKUP(H84,'Pricing Setup'!$J$4:$L$8,2,FALSE)&lt;=0,"",1+INT((G84-F84)/VLOOKUP(H84,'Pricing Setup'!$J$4:$L$8,2,FALSE))),""))))</f>
        <v/>
      </c>
      <c r="L84" s="20">
        <f>IF(OR(D84="",'Pricing Setup'!$B$5="",'Pricing Setup'!$B$6="",'Pricing Setup'!$B$6&lt;=0),"",IFERROR(MAX(0,ROUNDUP((D84-'Pricing Setup'!$B$5)/'Pricing Setup'!$B$6,0)),""))</f>
        <v/>
      </c>
      <c r="M84" s="39">
        <f>IF(OR(L84="",'Pricing Setup'!$B$7=""),"",IFERROR(ROUND(L84*'Pricing Setup'!$B$7,2),""))</f>
        <v/>
      </c>
      <c r="N84" s="39">
        <f>IF(OR(M84="",I84="",'Pricing Setup'!$B$4=""),"",IFERROR(ROUND(('Pricing Setup'!$B$4+M84)*VLOOKUP(I84,'Pricing Setup'!$E$4:$G$6,2,FALSE)+VLOOKUP(I84,'Pricing Setup'!$E$4:$G$6,3,FALSE),2),""))</f>
        <v/>
      </c>
      <c r="O84" s="40">
        <f>IF(E84="","",IFERROR(IF(E84&lt;0,"",E84*2),""))</f>
        <v/>
      </c>
      <c r="P84" s="39">
        <f>IF(OR(O84="",'Pricing Setup'!$B$8="",'Pricing Setup'!$B$9=""),"",IFERROR(ROUND(MAX(0,O84-'Pricing Setup'!$B$8)*'Pricing Setup'!$B$9,2),""))</f>
        <v/>
      </c>
      <c r="Q84" s="23">
        <f>IF(H84="","",IFERROR(VLOOKUP(H84,'Pricing Setup'!$J$4:$L$8,3,FALSE),""))</f>
        <v/>
      </c>
      <c r="R84" s="39">
        <f>IF(OR(N84="",P84="",Q84="",'Pricing Setup'!$B$10=""),"",IFERROR(MAX('Pricing Setup'!$B$10,ROUND(N84*(1-Q84)+P84,2)),""))</f>
        <v/>
      </c>
      <c r="S84" s="39">
        <f>IF(OR(K84="",R84=""),"",IFERROR(ROUND(K84*R84,2),""))</f>
        <v/>
      </c>
      <c r="T84" s="24">
        <f>IF(COUNTA(A84:J84)=0,"",IFERROR(IF(OR(A84="",B84="",C84="",D84="",E84="",F84="",G84="",H84="",I84=""),"Incomplete",IF(COUNTIF($A$5:$A$154,A84)&gt;1,"Duplicate ID",IF(OR(D84&lt;=0,E84&lt;0,G84&lt;F84),"Check inputs",IF(OR(K84="",N84="",P84="",Q84="",R84="",S84="",COUNTBLANK('Pricing Setup'!$B$4:$B$11)&gt;0),"Check pricing setup",IF(TODAY()-B84&gt;'Pricing Setup'!$B$11,"Review estimate age","Ready"))))),"Check inputs"))</f>
        <v/>
      </c>
    </row>
    <row r="85" ht="22" customHeight="1">
      <c r="A85" s="15" t="n"/>
      <c r="B85" s="37" t="n"/>
      <c r="C85" s="17" t="n"/>
      <c r="D85" s="18" t="n"/>
      <c r="E85" s="38" t="n"/>
      <c r="F85" s="37" t="n"/>
      <c r="G85" s="37" t="n"/>
      <c r="H85" s="17" t="n"/>
      <c r="I85" s="17" t="n"/>
      <c r="J85" s="17" t="n"/>
      <c r="K85" s="20">
        <f>IF(OR(F85="",G85="",H85=""),"",IF(G85&lt;F85,"",IF(H85="One-Time",1,IFERROR(IF(VLOOKUP(H85,'Pricing Setup'!$J$4:$L$8,2,FALSE)&lt;=0,"",1+INT((G85-F85)/VLOOKUP(H85,'Pricing Setup'!$J$4:$L$8,2,FALSE))),""))))</f>
        <v/>
      </c>
      <c r="L85" s="20">
        <f>IF(OR(D85="",'Pricing Setup'!$B$5="",'Pricing Setup'!$B$6="",'Pricing Setup'!$B$6&lt;=0),"",IFERROR(MAX(0,ROUNDUP((D85-'Pricing Setup'!$B$5)/'Pricing Setup'!$B$6,0)),""))</f>
        <v/>
      </c>
      <c r="M85" s="39">
        <f>IF(OR(L85="",'Pricing Setup'!$B$7=""),"",IFERROR(ROUND(L85*'Pricing Setup'!$B$7,2),""))</f>
        <v/>
      </c>
      <c r="N85" s="39">
        <f>IF(OR(M85="",I85="",'Pricing Setup'!$B$4=""),"",IFERROR(ROUND(('Pricing Setup'!$B$4+M85)*VLOOKUP(I85,'Pricing Setup'!$E$4:$G$6,2,FALSE)+VLOOKUP(I85,'Pricing Setup'!$E$4:$G$6,3,FALSE),2),""))</f>
        <v/>
      </c>
      <c r="O85" s="40">
        <f>IF(E85="","",IFERROR(IF(E85&lt;0,"",E85*2),""))</f>
        <v/>
      </c>
      <c r="P85" s="39">
        <f>IF(OR(O85="",'Pricing Setup'!$B$8="",'Pricing Setup'!$B$9=""),"",IFERROR(ROUND(MAX(0,O85-'Pricing Setup'!$B$8)*'Pricing Setup'!$B$9,2),""))</f>
        <v/>
      </c>
      <c r="Q85" s="23">
        <f>IF(H85="","",IFERROR(VLOOKUP(H85,'Pricing Setup'!$J$4:$L$8,3,FALSE),""))</f>
        <v/>
      </c>
      <c r="R85" s="39">
        <f>IF(OR(N85="",P85="",Q85="",'Pricing Setup'!$B$10=""),"",IFERROR(MAX('Pricing Setup'!$B$10,ROUND(N85*(1-Q85)+P85,2)),""))</f>
        <v/>
      </c>
      <c r="S85" s="39">
        <f>IF(OR(K85="",R85=""),"",IFERROR(ROUND(K85*R85,2),""))</f>
        <v/>
      </c>
      <c r="T85" s="24">
        <f>IF(COUNTA(A85:J85)=0,"",IFERROR(IF(OR(A85="",B85="",C85="",D85="",E85="",F85="",G85="",H85="",I85=""),"Incomplete",IF(COUNTIF($A$5:$A$154,A85)&gt;1,"Duplicate ID",IF(OR(D85&lt;=0,E85&lt;0,G85&lt;F85),"Check inputs",IF(OR(K85="",N85="",P85="",Q85="",R85="",S85="",COUNTBLANK('Pricing Setup'!$B$4:$B$11)&gt;0),"Check pricing setup",IF(TODAY()-B85&gt;'Pricing Setup'!$B$11,"Review estimate age","Ready"))))),"Check inputs"))</f>
        <v/>
      </c>
    </row>
    <row r="86" ht="22" customHeight="1">
      <c r="A86" s="15" t="n"/>
      <c r="B86" s="37" t="n"/>
      <c r="C86" s="17" t="n"/>
      <c r="D86" s="18" t="n"/>
      <c r="E86" s="38" t="n"/>
      <c r="F86" s="37" t="n"/>
      <c r="G86" s="37" t="n"/>
      <c r="H86" s="17" t="n"/>
      <c r="I86" s="17" t="n"/>
      <c r="J86" s="17" t="n"/>
      <c r="K86" s="20">
        <f>IF(OR(F86="",G86="",H86=""),"",IF(G86&lt;F86,"",IF(H86="One-Time",1,IFERROR(IF(VLOOKUP(H86,'Pricing Setup'!$J$4:$L$8,2,FALSE)&lt;=0,"",1+INT((G86-F86)/VLOOKUP(H86,'Pricing Setup'!$J$4:$L$8,2,FALSE))),""))))</f>
        <v/>
      </c>
      <c r="L86" s="20">
        <f>IF(OR(D86="",'Pricing Setup'!$B$5="",'Pricing Setup'!$B$6="",'Pricing Setup'!$B$6&lt;=0),"",IFERROR(MAX(0,ROUNDUP((D86-'Pricing Setup'!$B$5)/'Pricing Setup'!$B$6,0)),""))</f>
        <v/>
      </c>
      <c r="M86" s="39">
        <f>IF(OR(L86="",'Pricing Setup'!$B$7=""),"",IFERROR(ROUND(L86*'Pricing Setup'!$B$7,2),""))</f>
        <v/>
      </c>
      <c r="N86" s="39">
        <f>IF(OR(M86="",I86="",'Pricing Setup'!$B$4=""),"",IFERROR(ROUND(('Pricing Setup'!$B$4+M86)*VLOOKUP(I86,'Pricing Setup'!$E$4:$G$6,2,FALSE)+VLOOKUP(I86,'Pricing Setup'!$E$4:$G$6,3,FALSE),2),""))</f>
        <v/>
      </c>
      <c r="O86" s="40">
        <f>IF(E86="","",IFERROR(IF(E86&lt;0,"",E86*2),""))</f>
        <v/>
      </c>
      <c r="P86" s="39">
        <f>IF(OR(O86="",'Pricing Setup'!$B$8="",'Pricing Setup'!$B$9=""),"",IFERROR(ROUND(MAX(0,O86-'Pricing Setup'!$B$8)*'Pricing Setup'!$B$9,2),""))</f>
        <v/>
      </c>
      <c r="Q86" s="23">
        <f>IF(H86="","",IFERROR(VLOOKUP(H86,'Pricing Setup'!$J$4:$L$8,3,FALSE),""))</f>
        <v/>
      </c>
      <c r="R86" s="39">
        <f>IF(OR(N86="",P86="",Q86="",'Pricing Setup'!$B$10=""),"",IFERROR(MAX('Pricing Setup'!$B$10,ROUND(N86*(1-Q86)+P86,2)),""))</f>
        <v/>
      </c>
      <c r="S86" s="39">
        <f>IF(OR(K86="",R86=""),"",IFERROR(ROUND(K86*R86,2),""))</f>
        <v/>
      </c>
      <c r="T86" s="24">
        <f>IF(COUNTA(A86:J86)=0,"",IFERROR(IF(OR(A86="",B86="",C86="",D86="",E86="",F86="",G86="",H86="",I86=""),"Incomplete",IF(COUNTIF($A$5:$A$154,A86)&gt;1,"Duplicate ID",IF(OR(D86&lt;=0,E86&lt;0,G86&lt;F86),"Check inputs",IF(OR(K86="",N86="",P86="",Q86="",R86="",S86="",COUNTBLANK('Pricing Setup'!$B$4:$B$11)&gt;0),"Check pricing setup",IF(TODAY()-B86&gt;'Pricing Setup'!$B$11,"Review estimate age","Ready"))))),"Check inputs"))</f>
        <v/>
      </c>
    </row>
    <row r="87" ht="22" customHeight="1">
      <c r="A87" s="15" t="n"/>
      <c r="B87" s="37" t="n"/>
      <c r="C87" s="17" t="n"/>
      <c r="D87" s="18" t="n"/>
      <c r="E87" s="38" t="n"/>
      <c r="F87" s="37" t="n"/>
      <c r="G87" s="37" t="n"/>
      <c r="H87" s="17" t="n"/>
      <c r="I87" s="17" t="n"/>
      <c r="J87" s="17" t="n"/>
      <c r="K87" s="20">
        <f>IF(OR(F87="",G87="",H87=""),"",IF(G87&lt;F87,"",IF(H87="One-Time",1,IFERROR(IF(VLOOKUP(H87,'Pricing Setup'!$J$4:$L$8,2,FALSE)&lt;=0,"",1+INT((G87-F87)/VLOOKUP(H87,'Pricing Setup'!$J$4:$L$8,2,FALSE))),""))))</f>
        <v/>
      </c>
      <c r="L87" s="20">
        <f>IF(OR(D87="",'Pricing Setup'!$B$5="",'Pricing Setup'!$B$6="",'Pricing Setup'!$B$6&lt;=0),"",IFERROR(MAX(0,ROUNDUP((D87-'Pricing Setup'!$B$5)/'Pricing Setup'!$B$6,0)),""))</f>
        <v/>
      </c>
      <c r="M87" s="39">
        <f>IF(OR(L87="",'Pricing Setup'!$B$7=""),"",IFERROR(ROUND(L87*'Pricing Setup'!$B$7,2),""))</f>
        <v/>
      </c>
      <c r="N87" s="39">
        <f>IF(OR(M87="",I87="",'Pricing Setup'!$B$4=""),"",IFERROR(ROUND(('Pricing Setup'!$B$4+M87)*VLOOKUP(I87,'Pricing Setup'!$E$4:$G$6,2,FALSE)+VLOOKUP(I87,'Pricing Setup'!$E$4:$G$6,3,FALSE),2),""))</f>
        <v/>
      </c>
      <c r="O87" s="40">
        <f>IF(E87="","",IFERROR(IF(E87&lt;0,"",E87*2),""))</f>
        <v/>
      </c>
      <c r="P87" s="39">
        <f>IF(OR(O87="",'Pricing Setup'!$B$8="",'Pricing Setup'!$B$9=""),"",IFERROR(ROUND(MAX(0,O87-'Pricing Setup'!$B$8)*'Pricing Setup'!$B$9,2),""))</f>
        <v/>
      </c>
      <c r="Q87" s="23">
        <f>IF(H87="","",IFERROR(VLOOKUP(H87,'Pricing Setup'!$J$4:$L$8,3,FALSE),""))</f>
        <v/>
      </c>
      <c r="R87" s="39">
        <f>IF(OR(N87="",P87="",Q87="",'Pricing Setup'!$B$10=""),"",IFERROR(MAX('Pricing Setup'!$B$10,ROUND(N87*(1-Q87)+P87,2)),""))</f>
        <v/>
      </c>
      <c r="S87" s="39">
        <f>IF(OR(K87="",R87=""),"",IFERROR(ROUND(K87*R87,2),""))</f>
        <v/>
      </c>
      <c r="T87" s="24">
        <f>IF(COUNTA(A87:J87)=0,"",IFERROR(IF(OR(A87="",B87="",C87="",D87="",E87="",F87="",G87="",H87="",I87=""),"Incomplete",IF(COUNTIF($A$5:$A$154,A87)&gt;1,"Duplicate ID",IF(OR(D87&lt;=0,E87&lt;0,G87&lt;F87),"Check inputs",IF(OR(K87="",N87="",P87="",Q87="",R87="",S87="",COUNTBLANK('Pricing Setup'!$B$4:$B$11)&gt;0),"Check pricing setup",IF(TODAY()-B87&gt;'Pricing Setup'!$B$11,"Review estimate age","Ready"))))),"Check inputs"))</f>
        <v/>
      </c>
    </row>
    <row r="88" ht="22" customHeight="1">
      <c r="A88" s="15" t="n"/>
      <c r="B88" s="37" t="n"/>
      <c r="C88" s="17" t="n"/>
      <c r="D88" s="18" t="n"/>
      <c r="E88" s="38" t="n"/>
      <c r="F88" s="37" t="n"/>
      <c r="G88" s="37" t="n"/>
      <c r="H88" s="17" t="n"/>
      <c r="I88" s="17" t="n"/>
      <c r="J88" s="17" t="n"/>
      <c r="K88" s="20">
        <f>IF(OR(F88="",G88="",H88=""),"",IF(G88&lt;F88,"",IF(H88="One-Time",1,IFERROR(IF(VLOOKUP(H88,'Pricing Setup'!$J$4:$L$8,2,FALSE)&lt;=0,"",1+INT((G88-F88)/VLOOKUP(H88,'Pricing Setup'!$J$4:$L$8,2,FALSE))),""))))</f>
        <v/>
      </c>
      <c r="L88" s="20">
        <f>IF(OR(D88="",'Pricing Setup'!$B$5="",'Pricing Setup'!$B$6="",'Pricing Setup'!$B$6&lt;=0),"",IFERROR(MAX(0,ROUNDUP((D88-'Pricing Setup'!$B$5)/'Pricing Setup'!$B$6,0)),""))</f>
        <v/>
      </c>
      <c r="M88" s="39">
        <f>IF(OR(L88="",'Pricing Setup'!$B$7=""),"",IFERROR(ROUND(L88*'Pricing Setup'!$B$7,2),""))</f>
        <v/>
      </c>
      <c r="N88" s="39">
        <f>IF(OR(M88="",I88="",'Pricing Setup'!$B$4=""),"",IFERROR(ROUND(('Pricing Setup'!$B$4+M88)*VLOOKUP(I88,'Pricing Setup'!$E$4:$G$6,2,FALSE)+VLOOKUP(I88,'Pricing Setup'!$E$4:$G$6,3,FALSE),2),""))</f>
        <v/>
      </c>
      <c r="O88" s="40">
        <f>IF(E88="","",IFERROR(IF(E88&lt;0,"",E88*2),""))</f>
        <v/>
      </c>
      <c r="P88" s="39">
        <f>IF(OR(O88="",'Pricing Setup'!$B$8="",'Pricing Setup'!$B$9=""),"",IFERROR(ROUND(MAX(0,O88-'Pricing Setup'!$B$8)*'Pricing Setup'!$B$9,2),""))</f>
        <v/>
      </c>
      <c r="Q88" s="23">
        <f>IF(H88="","",IFERROR(VLOOKUP(H88,'Pricing Setup'!$J$4:$L$8,3,FALSE),""))</f>
        <v/>
      </c>
      <c r="R88" s="39">
        <f>IF(OR(N88="",P88="",Q88="",'Pricing Setup'!$B$10=""),"",IFERROR(MAX('Pricing Setup'!$B$10,ROUND(N88*(1-Q88)+P88,2)),""))</f>
        <v/>
      </c>
      <c r="S88" s="39">
        <f>IF(OR(K88="",R88=""),"",IFERROR(ROUND(K88*R88,2),""))</f>
        <v/>
      </c>
      <c r="T88" s="24">
        <f>IF(COUNTA(A88:J88)=0,"",IFERROR(IF(OR(A88="",B88="",C88="",D88="",E88="",F88="",G88="",H88="",I88=""),"Incomplete",IF(COUNTIF($A$5:$A$154,A88)&gt;1,"Duplicate ID",IF(OR(D88&lt;=0,E88&lt;0,G88&lt;F88),"Check inputs",IF(OR(K88="",N88="",P88="",Q88="",R88="",S88="",COUNTBLANK('Pricing Setup'!$B$4:$B$11)&gt;0),"Check pricing setup",IF(TODAY()-B88&gt;'Pricing Setup'!$B$11,"Review estimate age","Ready"))))),"Check inputs"))</f>
        <v/>
      </c>
    </row>
    <row r="89" ht="22" customHeight="1">
      <c r="A89" s="15" t="n"/>
      <c r="B89" s="37" t="n"/>
      <c r="C89" s="17" t="n"/>
      <c r="D89" s="18" t="n"/>
      <c r="E89" s="38" t="n"/>
      <c r="F89" s="37" t="n"/>
      <c r="G89" s="37" t="n"/>
      <c r="H89" s="17" t="n"/>
      <c r="I89" s="17" t="n"/>
      <c r="J89" s="17" t="n"/>
      <c r="K89" s="20">
        <f>IF(OR(F89="",G89="",H89=""),"",IF(G89&lt;F89,"",IF(H89="One-Time",1,IFERROR(IF(VLOOKUP(H89,'Pricing Setup'!$J$4:$L$8,2,FALSE)&lt;=0,"",1+INT((G89-F89)/VLOOKUP(H89,'Pricing Setup'!$J$4:$L$8,2,FALSE))),""))))</f>
        <v/>
      </c>
      <c r="L89" s="20">
        <f>IF(OR(D89="",'Pricing Setup'!$B$5="",'Pricing Setup'!$B$6="",'Pricing Setup'!$B$6&lt;=0),"",IFERROR(MAX(0,ROUNDUP((D89-'Pricing Setup'!$B$5)/'Pricing Setup'!$B$6,0)),""))</f>
        <v/>
      </c>
      <c r="M89" s="39">
        <f>IF(OR(L89="",'Pricing Setup'!$B$7=""),"",IFERROR(ROUND(L89*'Pricing Setup'!$B$7,2),""))</f>
        <v/>
      </c>
      <c r="N89" s="39">
        <f>IF(OR(M89="",I89="",'Pricing Setup'!$B$4=""),"",IFERROR(ROUND(('Pricing Setup'!$B$4+M89)*VLOOKUP(I89,'Pricing Setup'!$E$4:$G$6,2,FALSE)+VLOOKUP(I89,'Pricing Setup'!$E$4:$G$6,3,FALSE),2),""))</f>
        <v/>
      </c>
      <c r="O89" s="40">
        <f>IF(E89="","",IFERROR(IF(E89&lt;0,"",E89*2),""))</f>
        <v/>
      </c>
      <c r="P89" s="39">
        <f>IF(OR(O89="",'Pricing Setup'!$B$8="",'Pricing Setup'!$B$9=""),"",IFERROR(ROUND(MAX(0,O89-'Pricing Setup'!$B$8)*'Pricing Setup'!$B$9,2),""))</f>
        <v/>
      </c>
      <c r="Q89" s="23">
        <f>IF(H89="","",IFERROR(VLOOKUP(H89,'Pricing Setup'!$J$4:$L$8,3,FALSE),""))</f>
        <v/>
      </c>
      <c r="R89" s="39">
        <f>IF(OR(N89="",P89="",Q89="",'Pricing Setup'!$B$10=""),"",IFERROR(MAX('Pricing Setup'!$B$10,ROUND(N89*(1-Q89)+P89,2)),""))</f>
        <v/>
      </c>
      <c r="S89" s="39">
        <f>IF(OR(K89="",R89=""),"",IFERROR(ROUND(K89*R89,2),""))</f>
        <v/>
      </c>
      <c r="T89" s="24">
        <f>IF(COUNTA(A89:J89)=0,"",IFERROR(IF(OR(A89="",B89="",C89="",D89="",E89="",F89="",G89="",H89="",I89=""),"Incomplete",IF(COUNTIF($A$5:$A$154,A89)&gt;1,"Duplicate ID",IF(OR(D89&lt;=0,E89&lt;0,G89&lt;F89),"Check inputs",IF(OR(K89="",N89="",P89="",Q89="",R89="",S89="",COUNTBLANK('Pricing Setup'!$B$4:$B$11)&gt;0),"Check pricing setup",IF(TODAY()-B89&gt;'Pricing Setup'!$B$11,"Review estimate age","Ready"))))),"Check inputs"))</f>
        <v/>
      </c>
    </row>
    <row r="90" ht="22" customHeight="1">
      <c r="A90" s="15" t="n"/>
      <c r="B90" s="37" t="n"/>
      <c r="C90" s="17" t="n"/>
      <c r="D90" s="18" t="n"/>
      <c r="E90" s="38" t="n"/>
      <c r="F90" s="37" t="n"/>
      <c r="G90" s="37" t="n"/>
      <c r="H90" s="17" t="n"/>
      <c r="I90" s="17" t="n"/>
      <c r="J90" s="17" t="n"/>
      <c r="K90" s="20">
        <f>IF(OR(F90="",G90="",H90=""),"",IF(G90&lt;F90,"",IF(H90="One-Time",1,IFERROR(IF(VLOOKUP(H90,'Pricing Setup'!$J$4:$L$8,2,FALSE)&lt;=0,"",1+INT((G90-F90)/VLOOKUP(H90,'Pricing Setup'!$J$4:$L$8,2,FALSE))),""))))</f>
        <v/>
      </c>
      <c r="L90" s="20">
        <f>IF(OR(D90="",'Pricing Setup'!$B$5="",'Pricing Setup'!$B$6="",'Pricing Setup'!$B$6&lt;=0),"",IFERROR(MAX(0,ROUNDUP((D90-'Pricing Setup'!$B$5)/'Pricing Setup'!$B$6,0)),""))</f>
        <v/>
      </c>
      <c r="M90" s="39">
        <f>IF(OR(L90="",'Pricing Setup'!$B$7=""),"",IFERROR(ROUND(L90*'Pricing Setup'!$B$7,2),""))</f>
        <v/>
      </c>
      <c r="N90" s="39">
        <f>IF(OR(M90="",I90="",'Pricing Setup'!$B$4=""),"",IFERROR(ROUND(('Pricing Setup'!$B$4+M90)*VLOOKUP(I90,'Pricing Setup'!$E$4:$G$6,2,FALSE)+VLOOKUP(I90,'Pricing Setup'!$E$4:$G$6,3,FALSE),2),""))</f>
        <v/>
      </c>
      <c r="O90" s="40">
        <f>IF(E90="","",IFERROR(IF(E90&lt;0,"",E90*2),""))</f>
        <v/>
      </c>
      <c r="P90" s="39">
        <f>IF(OR(O90="",'Pricing Setup'!$B$8="",'Pricing Setup'!$B$9=""),"",IFERROR(ROUND(MAX(0,O90-'Pricing Setup'!$B$8)*'Pricing Setup'!$B$9,2),""))</f>
        <v/>
      </c>
      <c r="Q90" s="23">
        <f>IF(H90="","",IFERROR(VLOOKUP(H90,'Pricing Setup'!$J$4:$L$8,3,FALSE),""))</f>
        <v/>
      </c>
      <c r="R90" s="39">
        <f>IF(OR(N90="",P90="",Q90="",'Pricing Setup'!$B$10=""),"",IFERROR(MAX('Pricing Setup'!$B$10,ROUND(N90*(1-Q90)+P90,2)),""))</f>
        <v/>
      </c>
      <c r="S90" s="39">
        <f>IF(OR(K90="",R90=""),"",IFERROR(ROUND(K90*R90,2),""))</f>
        <v/>
      </c>
      <c r="T90" s="24">
        <f>IF(COUNTA(A90:J90)=0,"",IFERROR(IF(OR(A90="",B90="",C90="",D90="",E90="",F90="",G90="",H90="",I90=""),"Incomplete",IF(COUNTIF($A$5:$A$154,A90)&gt;1,"Duplicate ID",IF(OR(D90&lt;=0,E90&lt;0,G90&lt;F90),"Check inputs",IF(OR(K90="",N90="",P90="",Q90="",R90="",S90="",COUNTBLANK('Pricing Setup'!$B$4:$B$11)&gt;0),"Check pricing setup",IF(TODAY()-B90&gt;'Pricing Setup'!$B$11,"Review estimate age","Ready"))))),"Check inputs"))</f>
        <v/>
      </c>
    </row>
    <row r="91" ht="22" customHeight="1">
      <c r="A91" s="15" t="n"/>
      <c r="B91" s="37" t="n"/>
      <c r="C91" s="17" t="n"/>
      <c r="D91" s="18" t="n"/>
      <c r="E91" s="38" t="n"/>
      <c r="F91" s="37" t="n"/>
      <c r="G91" s="37" t="n"/>
      <c r="H91" s="17" t="n"/>
      <c r="I91" s="17" t="n"/>
      <c r="J91" s="17" t="n"/>
      <c r="K91" s="20">
        <f>IF(OR(F91="",G91="",H91=""),"",IF(G91&lt;F91,"",IF(H91="One-Time",1,IFERROR(IF(VLOOKUP(H91,'Pricing Setup'!$J$4:$L$8,2,FALSE)&lt;=0,"",1+INT((G91-F91)/VLOOKUP(H91,'Pricing Setup'!$J$4:$L$8,2,FALSE))),""))))</f>
        <v/>
      </c>
      <c r="L91" s="20">
        <f>IF(OR(D91="",'Pricing Setup'!$B$5="",'Pricing Setup'!$B$6="",'Pricing Setup'!$B$6&lt;=0),"",IFERROR(MAX(0,ROUNDUP((D91-'Pricing Setup'!$B$5)/'Pricing Setup'!$B$6,0)),""))</f>
        <v/>
      </c>
      <c r="M91" s="39">
        <f>IF(OR(L91="",'Pricing Setup'!$B$7=""),"",IFERROR(ROUND(L91*'Pricing Setup'!$B$7,2),""))</f>
        <v/>
      </c>
      <c r="N91" s="39">
        <f>IF(OR(M91="",I91="",'Pricing Setup'!$B$4=""),"",IFERROR(ROUND(('Pricing Setup'!$B$4+M91)*VLOOKUP(I91,'Pricing Setup'!$E$4:$G$6,2,FALSE)+VLOOKUP(I91,'Pricing Setup'!$E$4:$G$6,3,FALSE),2),""))</f>
        <v/>
      </c>
      <c r="O91" s="40">
        <f>IF(E91="","",IFERROR(IF(E91&lt;0,"",E91*2),""))</f>
        <v/>
      </c>
      <c r="P91" s="39">
        <f>IF(OR(O91="",'Pricing Setup'!$B$8="",'Pricing Setup'!$B$9=""),"",IFERROR(ROUND(MAX(0,O91-'Pricing Setup'!$B$8)*'Pricing Setup'!$B$9,2),""))</f>
        <v/>
      </c>
      <c r="Q91" s="23">
        <f>IF(H91="","",IFERROR(VLOOKUP(H91,'Pricing Setup'!$J$4:$L$8,3,FALSE),""))</f>
        <v/>
      </c>
      <c r="R91" s="39">
        <f>IF(OR(N91="",P91="",Q91="",'Pricing Setup'!$B$10=""),"",IFERROR(MAX('Pricing Setup'!$B$10,ROUND(N91*(1-Q91)+P91,2)),""))</f>
        <v/>
      </c>
      <c r="S91" s="39">
        <f>IF(OR(K91="",R91=""),"",IFERROR(ROUND(K91*R91,2),""))</f>
        <v/>
      </c>
      <c r="T91" s="24">
        <f>IF(COUNTA(A91:J91)=0,"",IFERROR(IF(OR(A91="",B91="",C91="",D91="",E91="",F91="",G91="",H91="",I91=""),"Incomplete",IF(COUNTIF($A$5:$A$154,A91)&gt;1,"Duplicate ID",IF(OR(D91&lt;=0,E91&lt;0,G91&lt;F91),"Check inputs",IF(OR(K91="",N91="",P91="",Q91="",R91="",S91="",COUNTBLANK('Pricing Setup'!$B$4:$B$11)&gt;0),"Check pricing setup",IF(TODAY()-B91&gt;'Pricing Setup'!$B$11,"Review estimate age","Ready"))))),"Check inputs"))</f>
        <v/>
      </c>
    </row>
    <row r="92" ht="22" customHeight="1">
      <c r="A92" s="15" t="n"/>
      <c r="B92" s="37" t="n"/>
      <c r="C92" s="17" t="n"/>
      <c r="D92" s="18" t="n"/>
      <c r="E92" s="38" t="n"/>
      <c r="F92" s="37" t="n"/>
      <c r="G92" s="37" t="n"/>
      <c r="H92" s="17" t="n"/>
      <c r="I92" s="17" t="n"/>
      <c r="J92" s="17" t="n"/>
      <c r="K92" s="20">
        <f>IF(OR(F92="",G92="",H92=""),"",IF(G92&lt;F92,"",IF(H92="One-Time",1,IFERROR(IF(VLOOKUP(H92,'Pricing Setup'!$J$4:$L$8,2,FALSE)&lt;=0,"",1+INT((G92-F92)/VLOOKUP(H92,'Pricing Setup'!$J$4:$L$8,2,FALSE))),""))))</f>
        <v/>
      </c>
      <c r="L92" s="20">
        <f>IF(OR(D92="",'Pricing Setup'!$B$5="",'Pricing Setup'!$B$6="",'Pricing Setup'!$B$6&lt;=0),"",IFERROR(MAX(0,ROUNDUP((D92-'Pricing Setup'!$B$5)/'Pricing Setup'!$B$6,0)),""))</f>
        <v/>
      </c>
      <c r="M92" s="39">
        <f>IF(OR(L92="",'Pricing Setup'!$B$7=""),"",IFERROR(ROUND(L92*'Pricing Setup'!$B$7,2),""))</f>
        <v/>
      </c>
      <c r="N92" s="39">
        <f>IF(OR(M92="",I92="",'Pricing Setup'!$B$4=""),"",IFERROR(ROUND(('Pricing Setup'!$B$4+M92)*VLOOKUP(I92,'Pricing Setup'!$E$4:$G$6,2,FALSE)+VLOOKUP(I92,'Pricing Setup'!$E$4:$G$6,3,FALSE),2),""))</f>
        <v/>
      </c>
      <c r="O92" s="40">
        <f>IF(E92="","",IFERROR(IF(E92&lt;0,"",E92*2),""))</f>
        <v/>
      </c>
      <c r="P92" s="39">
        <f>IF(OR(O92="",'Pricing Setup'!$B$8="",'Pricing Setup'!$B$9=""),"",IFERROR(ROUND(MAX(0,O92-'Pricing Setup'!$B$8)*'Pricing Setup'!$B$9,2),""))</f>
        <v/>
      </c>
      <c r="Q92" s="23">
        <f>IF(H92="","",IFERROR(VLOOKUP(H92,'Pricing Setup'!$J$4:$L$8,3,FALSE),""))</f>
        <v/>
      </c>
      <c r="R92" s="39">
        <f>IF(OR(N92="",P92="",Q92="",'Pricing Setup'!$B$10=""),"",IFERROR(MAX('Pricing Setup'!$B$10,ROUND(N92*(1-Q92)+P92,2)),""))</f>
        <v/>
      </c>
      <c r="S92" s="39">
        <f>IF(OR(K92="",R92=""),"",IFERROR(ROUND(K92*R92,2),""))</f>
        <v/>
      </c>
      <c r="T92" s="24">
        <f>IF(COUNTA(A92:J92)=0,"",IFERROR(IF(OR(A92="",B92="",C92="",D92="",E92="",F92="",G92="",H92="",I92=""),"Incomplete",IF(COUNTIF($A$5:$A$154,A92)&gt;1,"Duplicate ID",IF(OR(D92&lt;=0,E92&lt;0,G92&lt;F92),"Check inputs",IF(OR(K92="",N92="",P92="",Q92="",R92="",S92="",COUNTBLANK('Pricing Setup'!$B$4:$B$11)&gt;0),"Check pricing setup",IF(TODAY()-B92&gt;'Pricing Setup'!$B$11,"Review estimate age","Ready"))))),"Check inputs"))</f>
        <v/>
      </c>
    </row>
    <row r="93" ht="22" customHeight="1">
      <c r="A93" s="15" t="n"/>
      <c r="B93" s="37" t="n"/>
      <c r="C93" s="17" t="n"/>
      <c r="D93" s="18" t="n"/>
      <c r="E93" s="38" t="n"/>
      <c r="F93" s="37" t="n"/>
      <c r="G93" s="37" t="n"/>
      <c r="H93" s="17" t="n"/>
      <c r="I93" s="17" t="n"/>
      <c r="J93" s="17" t="n"/>
      <c r="K93" s="20">
        <f>IF(OR(F93="",G93="",H93=""),"",IF(G93&lt;F93,"",IF(H93="One-Time",1,IFERROR(IF(VLOOKUP(H93,'Pricing Setup'!$J$4:$L$8,2,FALSE)&lt;=0,"",1+INT((G93-F93)/VLOOKUP(H93,'Pricing Setup'!$J$4:$L$8,2,FALSE))),""))))</f>
        <v/>
      </c>
      <c r="L93" s="20">
        <f>IF(OR(D93="",'Pricing Setup'!$B$5="",'Pricing Setup'!$B$6="",'Pricing Setup'!$B$6&lt;=0),"",IFERROR(MAX(0,ROUNDUP((D93-'Pricing Setup'!$B$5)/'Pricing Setup'!$B$6,0)),""))</f>
        <v/>
      </c>
      <c r="M93" s="39">
        <f>IF(OR(L93="",'Pricing Setup'!$B$7=""),"",IFERROR(ROUND(L93*'Pricing Setup'!$B$7,2),""))</f>
        <v/>
      </c>
      <c r="N93" s="39">
        <f>IF(OR(M93="",I93="",'Pricing Setup'!$B$4=""),"",IFERROR(ROUND(('Pricing Setup'!$B$4+M93)*VLOOKUP(I93,'Pricing Setup'!$E$4:$G$6,2,FALSE)+VLOOKUP(I93,'Pricing Setup'!$E$4:$G$6,3,FALSE),2),""))</f>
        <v/>
      </c>
      <c r="O93" s="40">
        <f>IF(E93="","",IFERROR(IF(E93&lt;0,"",E93*2),""))</f>
        <v/>
      </c>
      <c r="P93" s="39">
        <f>IF(OR(O93="",'Pricing Setup'!$B$8="",'Pricing Setup'!$B$9=""),"",IFERROR(ROUND(MAX(0,O93-'Pricing Setup'!$B$8)*'Pricing Setup'!$B$9,2),""))</f>
        <v/>
      </c>
      <c r="Q93" s="23">
        <f>IF(H93="","",IFERROR(VLOOKUP(H93,'Pricing Setup'!$J$4:$L$8,3,FALSE),""))</f>
        <v/>
      </c>
      <c r="R93" s="39">
        <f>IF(OR(N93="",P93="",Q93="",'Pricing Setup'!$B$10=""),"",IFERROR(MAX('Pricing Setup'!$B$10,ROUND(N93*(1-Q93)+P93,2)),""))</f>
        <v/>
      </c>
      <c r="S93" s="39">
        <f>IF(OR(K93="",R93=""),"",IFERROR(ROUND(K93*R93,2),""))</f>
        <v/>
      </c>
      <c r="T93" s="24">
        <f>IF(COUNTA(A93:J93)=0,"",IFERROR(IF(OR(A93="",B93="",C93="",D93="",E93="",F93="",G93="",H93="",I93=""),"Incomplete",IF(COUNTIF($A$5:$A$154,A93)&gt;1,"Duplicate ID",IF(OR(D93&lt;=0,E93&lt;0,G93&lt;F93),"Check inputs",IF(OR(K93="",N93="",P93="",Q93="",R93="",S93="",COUNTBLANK('Pricing Setup'!$B$4:$B$11)&gt;0),"Check pricing setup",IF(TODAY()-B93&gt;'Pricing Setup'!$B$11,"Review estimate age","Ready"))))),"Check inputs"))</f>
        <v/>
      </c>
    </row>
    <row r="94" ht="22" customHeight="1">
      <c r="A94" s="15" t="n"/>
      <c r="B94" s="37" t="n"/>
      <c r="C94" s="17" t="n"/>
      <c r="D94" s="18" t="n"/>
      <c r="E94" s="38" t="n"/>
      <c r="F94" s="37" t="n"/>
      <c r="G94" s="37" t="n"/>
      <c r="H94" s="17" t="n"/>
      <c r="I94" s="17" t="n"/>
      <c r="J94" s="17" t="n"/>
      <c r="K94" s="20">
        <f>IF(OR(F94="",G94="",H94=""),"",IF(G94&lt;F94,"",IF(H94="One-Time",1,IFERROR(IF(VLOOKUP(H94,'Pricing Setup'!$J$4:$L$8,2,FALSE)&lt;=0,"",1+INT((G94-F94)/VLOOKUP(H94,'Pricing Setup'!$J$4:$L$8,2,FALSE))),""))))</f>
        <v/>
      </c>
      <c r="L94" s="20">
        <f>IF(OR(D94="",'Pricing Setup'!$B$5="",'Pricing Setup'!$B$6="",'Pricing Setup'!$B$6&lt;=0),"",IFERROR(MAX(0,ROUNDUP((D94-'Pricing Setup'!$B$5)/'Pricing Setup'!$B$6,0)),""))</f>
        <v/>
      </c>
      <c r="M94" s="39">
        <f>IF(OR(L94="",'Pricing Setup'!$B$7=""),"",IFERROR(ROUND(L94*'Pricing Setup'!$B$7,2),""))</f>
        <v/>
      </c>
      <c r="N94" s="39">
        <f>IF(OR(M94="",I94="",'Pricing Setup'!$B$4=""),"",IFERROR(ROUND(('Pricing Setup'!$B$4+M94)*VLOOKUP(I94,'Pricing Setup'!$E$4:$G$6,2,FALSE)+VLOOKUP(I94,'Pricing Setup'!$E$4:$G$6,3,FALSE),2),""))</f>
        <v/>
      </c>
      <c r="O94" s="40">
        <f>IF(E94="","",IFERROR(IF(E94&lt;0,"",E94*2),""))</f>
        <v/>
      </c>
      <c r="P94" s="39">
        <f>IF(OR(O94="",'Pricing Setup'!$B$8="",'Pricing Setup'!$B$9=""),"",IFERROR(ROUND(MAX(0,O94-'Pricing Setup'!$B$8)*'Pricing Setup'!$B$9,2),""))</f>
        <v/>
      </c>
      <c r="Q94" s="23">
        <f>IF(H94="","",IFERROR(VLOOKUP(H94,'Pricing Setup'!$J$4:$L$8,3,FALSE),""))</f>
        <v/>
      </c>
      <c r="R94" s="39">
        <f>IF(OR(N94="",P94="",Q94="",'Pricing Setup'!$B$10=""),"",IFERROR(MAX('Pricing Setup'!$B$10,ROUND(N94*(1-Q94)+P94,2)),""))</f>
        <v/>
      </c>
      <c r="S94" s="39">
        <f>IF(OR(K94="",R94=""),"",IFERROR(ROUND(K94*R94,2),""))</f>
        <v/>
      </c>
      <c r="T94" s="24">
        <f>IF(COUNTA(A94:J94)=0,"",IFERROR(IF(OR(A94="",B94="",C94="",D94="",E94="",F94="",G94="",H94="",I94=""),"Incomplete",IF(COUNTIF($A$5:$A$154,A94)&gt;1,"Duplicate ID",IF(OR(D94&lt;=0,E94&lt;0,G94&lt;F94),"Check inputs",IF(OR(K94="",N94="",P94="",Q94="",R94="",S94="",COUNTBLANK('Pricing Setup'!$B$4:$B$11)&gt;0),"Check pricing setup",IF(TODAY()-B94&gt;'Pricing Setup'!$B$11,"Review estimate age","Ready"))))),"Check inputs"))</f>
        <v/>
      </c>
    </row>
    <row r="95" ht="22" customHeight="1">
      <c r="A95" s="15" t="n"/>
      <c r="B95" s="37" t="n"/>
      <c r="C95" s="17" t="n"/>
      <c r="D95" s="18" t="n"/>
      <c r="E95" s="38" t="n"/>
      <c r="F95" s="37" t="n"/>
      <c r="G95" s="37" t="n"/>
      <c r="H95" s="17" t="n"/>
      <c r="I95" s="17" t="n"/>
      <c r="J95" s="17" t="n"/>
      <c r="K95" s="20">
        <f>IF(OR(F95="",G95="",H95=""),"",IF(G95&lt;F95,"",IF(H95="One-Time",1,IFERROR(IF(VLOOKUP(H95,'Pricing Setup'!$J$4:$L$8,2,FALSE)&lt;=0,"",1+INT((G95-F95)/VLOOKUP(H95,'Pricing Setup'!$J$4:$L$8,2,FALSE))),""))))</f>
        <v/>
      </c>
      <c r="L95" s="20">
        <f>IF(OR(D95="",'Pricing Setup'!$B$5="",'Pricing Setup'!$B$6="",'Pricing Setup'!$B$6&lt;=0),"",IFERROR(MAX(0,ROUNDUP((D95-'Pricing Setup'!$B$5)/'Pricing Setup'!$B$6,0)),""))</f>
        <v/>
      </c>
      <c r="M95" s="39">
        <f>IF(OR(L95="",'Pricing Setup'!$B$7=""),"",IFERROR(ROUND(L95*'Pricing Setup'!$B$7,2),""))</f>
        <v/>
      </c>
      <c r="N95" s="39">
        <f>IF(OR(M95="",I95="",'Pricing Setup'!$B$4=""),"",IFERROR(ROUND(('Pricing Setup'!$B$4+M95)*VLOOKUP(I95,'Pricing Setup'!$E$4:$G$6,2,FALSE)+VLOOKUP(I95,'Pricing Setup'!$E$4:$G$6,3,FALSE),2),""))</f>
        <v/>
      </c>
      <c r="O95" s="40">
        <f>IF(E95="","",IFERROR(IF(E95&lt;0,"",E95*2),""))</f>
        <v/>
      </c>
      <c r="P95" s="39">
        <f>IF(OR(O95="",'Pricing Setup'!$B$8="",'Pricing Setup'!$B$9=""),"",IFERROR(ROUND(MAX(0,O95-'Pricing Setup'!$B$8)*'Pricing Setup'!$B$9,2),""))</f>
        <v/>
      </c>
      <c r="Q95" s="23">
        <f>IF(H95="","",IFERROR(VLOOKUP(H95,'Pricing Setup'!$J$4:$L$8,3,FALSE),""))</f>
        <v/>
      </c>
      <c r="R95" s="39">
        <f>IF(OR(N95="",P95="",Q95="",'Pricing Setup'!$B$10=""),"",IFERROR(MAX('Pricing Setup'!$B$10,ROUND(N95*(1-Q95)+P95,2)),""))</f>
        <v/>
      </c>
      <c r="S95" s="39">
        <f>IF(OR(K95="",R95=""),"",IFERROR(ROUND(K95*R95,2),""))</f>
        <v/>
      </c>
      <c r="T95" s="24">
        <f>IF(COUNTA(A95:J95)=0,"",IFERROR(IF(OR(A95="",B95="",C95="",D95="",E95="",F95="",G95="",H95="",I95=""),"Incomplete",IF(COUNTIF($A$5:$A$154,A95)&gt;1,"Duplicate ID",IF(OR(D95&lt;=0,E95&lt;0,G95&lt;F95),"Check inputs",IF(OR(K95="",N95="",P95="",Q95="",R95="",S95="",COUNTBLANK('Pricing Setup'!$B$4:$B$11)&gt;0),"Check pricing setup",IF(TODAY()-B95&gt;'Pricing Setup'!$B$11,"Review estimate age","Ready"))))),"Check inputs"))</f>
        <v/>
      </c>
    </row>
    <row r="96" ht="22" customHeight="1">
      <c r="A96" s="15" t="n"/>
      <c r="B96" s="37" t="n"/>
      <c r="C96" s="17" t="n"/>
      <c r="D96" s="18" t="n"/>
      <c r="E96" s="38" t="n"/>
      <c r="F96" s="37" t="n"/>
      <c r="G96" s="37" t="n"/>
      <c r="H96" s="17" t="n"/>
      <c r="I96" s="17" t="n"/>
      <c r="J96" s="17" t="n"/>
      <c r="K96" s="20">
        <f>IF(OR(F96="",G96="",H96=""),"",IF(G96&lt;F96,"",IF(H96="One-Time",1,IFERROR(IF(VLOOKUP(H96,'Pricing Setup'!$J$4:$L$8,2,FALSE)&lt;=0,"",1+INT((G96-F96)/VLOOKUP(H96,'Pricing Setup'!$J$4:$L$8,2,FALSE))),""))))</f>
        <v/>
      </c>
      <c r="L96" s="20">
        <f>IF(OR(D96="",'Pricing Setup'!$B$5="",'Pricing Setup'!$B$6="",'Pricing Setup'!$B$6&lt;=0),"",IFERROR(MAX(0,ROUNDUP((D96-'Pricing Setup'!$B$5)/'Pricing Setup'!$B$6,0)),""))</f>
        <v/>
      </c>
      <c r="M96" s="39">
        <f>IF(OR(L96="",'Pricing Setup'!$B$7=""),"",IFERROR(ROUND(L96*'Pricing Setup'!$B$7,2),""))</f>
        <v/>
      </c>
      <c r="N96" s="39">
        <f>IF(OR(M96="",I96="",'Pricing Setup'!$B$4=""),"",IFERROR(ROUND(('Pricing Setup'!$B$4+M96)*VLOOKUP(I96,'Pricing Setup'!$E$4:$G$6,2,FALSE)+VLOOKUP(I96,'Pricing Setup'!$E$4:$G$6,3,FALSE),2),""))</f>
        <v/>
      </c>
      <c r="O96" s="40">
        <f>IF(E96="","",IFERROR(IF(E96&lt;0,"",E96*2),""))</f>
        <v/>
      </c>
      <c r="P96" s="39">
        <f>IF(OR(O96="",'Pricing Setup'!$B$8="",'Pricing Setup'!$B$9=""),"",IFERROR(ROUND(MAX(0,O96-'Pricing Setup'!$B$8)*'Pricing Setup'!$B$9,2),""))</f>
        <v/>
      </c>
      <c r="Q96" s="23">
        <f>IF(H96="","",IFERROR(VLOOKUP(H96,'Pricing Setup'!$J$4:$L$8,3,FALSE),""))</f>
        <v/>
      </c>
      <c r="R96" s="39">
        <f>IF(OR(N96="",P96="",Q96="",'Pricing Setup'!$B$10=""),"",IFERROR(MAX('Pricing Setup'!$B$10,ROUND(N96*(1-Q96)+P96,2)),""))</f>
        <v/>
      </c>
      <c r="S96" s="39">
        <f>IF(OR(K96="",R96=""),"",IFERROR(ROUND(K96*R96,2),""))</f>
        <v/>
      </c>
      <c r="T96" s="24">
        <f>IF(COUNTA(A96:J96)=0,"",IFERROR(IF(OR(A96="",B96="",C96="",D96="",E96="",F96="",G96="",H96="",I96=""),"Incomplete",IF(COUNTIF($A$5:$A$154,A96)&gt;1,"Duplicate ID",IF(OR(D96&lt;=0,E96&lt;0,G96&lt;F96),"Check inputs",IF(OR(K96="",N96="",P96="",Q96="",R96="",S96="",COUNTBLANK('Pricing Setup'!$B$4:$B$11)&gt;0),"Check pricing setup",IF(TODAY()-B96&gt;'Pricing Setup'!$B$11,"Review estimate age","Ready"))))),"Check inputs"))</f>
        <v/>
      </c>
    </row>
    <row r="97" ht="22" customHeight="1">
      <c r="A97" s="15" t="n"/>
      <c r="B97" s="37" t="n"/>
      <c r="C97" s="17" t="n"/>
      <c r="D97" s="18" t="n"/>
      <c r="E97" s="38" t="n"/>
      <c r="F97" s="37" t="n"/>
      <c r="G97" s="37" t="n"/>
      <c r="H97" s="17" t="n"/>
      <c r="I97" s="17" t="n"/>
      <c r="J97" s="17" t="n"/>
      <c r="K97" s="20">
        <f>IF(OR(F97="",G97="",H97=""),"",IF(G97&lt;F97,"",IF(H97="One-Time",1,IFERROR(IF(VLOOKUP(H97,'Pricing Setup'!$J$4:$L$8,2,FALSE)&lt;=0,"",1+INT((G97-F97)/VLOOKUP(H97,'Pricing Setup'!$J$4:$L$8,2,FALSE))),""))))</f>
        <v/>
      </c>
      <c r="L97" s="20">
        <f>IF(OR(D97="",'Pricing Setup'!$B$5="",'Pricing Setup'!$B$6="",'Pricing Setup'!$B$6&lt;=0),"",IFERROR(MAX(0,ROUNDUP((D97-'Pricing Setup'!$B$5)/'Pricing Setup'!$B$6,0)),""))</f>
        <v/>
      </c>
      <c r="M97" s="39">
        <f>IF(OR(L97="",'Pricing Setup'!$B$7=""),"",IFERROR(ROUND(L97*'Pricing Setup'!$B$7,2),""))</f>
        <v/>
      </c>
      <c r="N97" s="39">
        <f>IF(OR(M97="",I97="",'Pricing Setup'!$B$4=""),"",IFERROR(ROUND(('Pricing Setup'!$B$4+M97)*VLOOKUP(I97,'Pricing Setup'!$E$4:$G$6,2,FALSE)+VLOOKUP(I97,'Pricing Setup'!$E$4:$G$6,3,FALSE),2),""))</f>
        <v/>
      </c>
      <c r="O97" s="40">
        <f>IF(E97="","",IFERROR(IF(E97&lt;0,"",E97*2),""))</f>
        <v/>
      </c>
      <c r="P97" s="39">
        <f>IF(OR(O97="",'Pricing Setup'!$B$8="",'Pricing Setup'!$B$9=""),"",IFERROR(ROUND(MAX(0,O97-'Pricing Setup'!$B$8)*'Pricing Setup'!$B$9,2),""))</f>
        <v/>
      </c>
      <c r="Q97" s="23">
        <f>IF(H97="","",IFERROR(VLOOKUP(H97,'Pricing Setup'!$J$4:$L$8,3,FALSE),""))</f>
        <v/>
      </c>
      <c r="R97" s="39">
        <f>IF(OR(N97="",P97="",Q97="",'Pricing Setup'!$B$10=""),"",IFERROR(MAX('Pricing Setup'!$B$10,ROUND(N97*(1-Q97)+P97,2)),""))</f>
        <v/>
      </c>
      <c r="S97" s="39">
        <f>IF(OR(K97="",R97=""),"",IFERROR(ROUND(K97*R97,2),""))</f>
        <v/>
      </c>
      <c r="T97" s="24">
        <f>IF(COUNTA(A97:J97)=0,"",IFERROR(IF(OR(A97="",B97="",C97="",D97="",E97="",F97="",G97="",H97="",I97=""),"Incomplete",IF(COUNTIF($A$5:$A$154,A97)&gt;1,"Duplicate ID",IF(OR(D97&lt;=0,E97&lt;0,G97&lt;F97),"Check inputs",IF(OR(K97="",N97="",P97="",Q97="",R97="",S97="",COUNTBLANK('Pricing Setup'!$B$4:$B$11)&gt;0),"Check pricing setup",IF(TODAY()-B97&gt;'Pricing Setup'!$B$11,"Review estimate age","Ready"))))),"Check inputs"))</f>
        <v/>
      </c>
    </row>
    <row r="98" ht="22" customHeight="1">
      <c r="A98" s="15" t="n"/>
      <c r="B98" s="37" t="n"/>
      <c r="C98" s="17" t="n"/>
      <c r="D98" s="18" t="n"/>
      <c r="E98" s="38" t="n"/>
      <c r="F98" s="37" t="n"/>
      <c r="G98" s="37" t="n"/>
      <c r="H98" s="17" t="n"/>
      <c r="I98" s="17" t="n"/>
      <c r="J98" s="17" t="n"/>
      <c r="K98" s="20">
        <f>IF(OR(F98="",G98="",H98=""),"",IF(G98&lt;F98,"",IF(H98="One-Time",1,IFERROR(IF(VLOOKUP(H98,'Pricing Setup'!$J$4:$L$8,2,FALSE)&lt;=0,"",1+INT((G98-F98)/VLOOKUP(H98,'Pricing Setup'!$J$4:$L$8,2,FALSE))),""))))</f>
        <v/>
      </c>
      <c r="L98" s="20">
        <f>IF(OR(D98="",'Pricing Setup'!$B$5="",'Pricing Setup'!$B$6="",'Pricing Setup'!$B$6&lt;=0),"",IFERROR(MAX(0,ROUNDUP((D98-'Pricing Setup'!$B$5)/'Pricing Setup'!$B$6,0)),""))</f>
        <v/>
      </c>
      <c r="M98" s="39">
        <f>IF(OR(L98="",'Pricing Setup'!$B$7=""),"",IFERROR(ROUND(L98*'Pricing Setup'!$B$7,2),""))</f>
        <v/>
      </c>
      <c r="N98" s="39">
        <f>IF(OR(M98="",I98="",'Pricing Setup'!$B$4=""),"",IFERROR(ROUND(('Pricing Setup'!$B$4+M98)*VLOOKUP(I98,'Pricing Setup'!$E$4:$G$6,2,FALSE)+VLOOKUP(I98,'Pricing Setup'!$E$4:$G$6,3,FALSE),2),""))</f>
        <v/>
      </c>
      <c r="O98" s="40">
        <f>IF(E98="","",IFERROR(IF(E98&lt;0,"",E98*2),""))</f>
        <v/>
      </c>
      <c r="P98" s="39">
        <f>IF(OR(O98="",'Pricing Setup'!$B$8="",'Pricing Setup'!$B$9=""),"",IFERROR(ROUND(MAX(0,O98-'Pricing Setup'!$B$8)*'Pricing Setup'!$B$9,2),""))</f>
        <v/>
      </c>
      <c r="Q98" s="23">
        <f>IF(H98="","",IFERROR(VLOOKUP(H98,'Pricing Setup'!$J$4:$L$8,3,FALSE),""))</f>
        <v/>
      </c>
      <c r="R98" s="39">
        <f>IF(OR(N98="",P98="",Q98="",'Pricing Setup'!$B$10=""),"",IFERROR(MAX('Pricing Setup'!$B$10,ROUND(N98*(1-Q98)+P98,2)),""))</f>
        <v/>
      </c>
      <c r="S98" s="39">
        <f>IF(OR(K98="",R98=""),"",IFERROR(ROUND(K98*R98,2),""))</f>
        <v/>
      </c>
      <c r="T98" s="24">
        <f>IF(COUNTA(A98:J98)=0,"",IFERROR(IF(OR(A98="",B98="",C98="",D98="",E98="",F98="",G98="",H98="",I98=""),"Incomplete",IF(COUNTIF($A$5:$A$154,A98)&gt;1,"Duplicate ID",IF(OR(D98&lt;=0,E98&lt;0,G98&lt;F98),"Check inputs",IF(OR(K98="",N98="",P98="",Q98="",R98="",S98="",COUNTBLANK('Pricing Setup'!$B$4:$B$11)&gt;0),"Check pricing setup",IF(TODAY()-B98&gt;'Pricing Setup'!$B$11,"Review estimate age","Ready"))))),"Check inputs"))</f>
        <v/>
      </c>
    </row>
    <row r="99" ht="22" customHeight="1">
      <c r="A99" s="15" t="n"/>
      <c r="B99" s="37" t="n"/>
      <c r="C99" s="17" t="n"/>
      <c r="D99" s="18" t="n"/>
      <c r="E99" s="38" t="n"/>
      <c r="F99" s="37" t="n"/>
      <c r="G99" s="37" t="n"/>
      <c r="H99" s="17" t="n"/>
      <c r="I99" s="17" t="n"/>
      <c r="J99" s="17" t="n"/>
      <c r="K99" s="20">
        <f>IF(OR(F99="",G99="",H99=""),"",IF(G99&lt;F99,"",IF(H99="One-Time",1,IFERROR(IF(VLOOKUP(H99,'Pricing Setup'!$J$4:$L$8,2,FALSE)&lt;=0,"",1+INT((G99-F99)/VLOOKUP(H99,'Pricing Setup'!$J$4:$L$8,2,FALSE))),""))))</f>
        <v/>
      </c>
      <c r="L99" s="20">
        <f>IF(OR(D99="",'Pricing Setup'!$B$5="",'Pricing Setup'!$B$6="",'Pricing Setup'!$B$6&lt;=0),"",IFERROR(MAX(0,ROUNDUP((D99-'Pricing Setup'!$B$5)/'Pricing Setup'!$B$6,0)),""))</f>
        <v/>
      </c>
      <c r="M99" s="39">
        <f>IF(OR(L99="",'Pricing Setup'!$B$7=""),"",IFERROR(ROUND(L99*'Pricing Setup'!$B$7,2),""))</f>
        <v/>
      </c>
      <c r="N99" s="39">
        <f>IF(OR(M99="",I99="",'Pricing Setup'!$B$4=""),"",IFERROR(ROUND(('Pricing Setup'!$B$4+M99)*VLOOKUP(I99,'Pricing Setup'!$E$4:$G$6,2,FALSE)+VLOOKUP(I99,'Pricing Setup'!$E$4:$G$6,3,FALSE),2),""))</f>
        <v/>
      </c>
      <c r="O99" s="40">
        <f>IF(E99="","",IFERROR(IF(E99&lt;0,"",E99*2),""))</f>
        <v/>
      </c>
      <c r="P99" s="39">
        <f>IF(OR(O99="",'Pricing Setup'!$B$8="",'Pricing Setup'!$B$9=""),"",IFERROR(ROUND(MAX(0,O99-'Pricing Setup'!$B$8)*'Pricing Setup'!$B$9,2),""))</f>
        <v/>
      </c>
      <c r="Q99" s="23">
        <f>IF(H99="","",IFERROR(VLOOKUP(H99,'Pricing Setup'!$J$4:$L$8,3,FALSE),""))</f>
        <v/>
      </c>
      <c r="R99" s="39">
        <f>IF(OR(N99="",P99="",Q99="",'Pricing Setup'!$B$10=""),"",IFERROR(MAX('Pricing Setup'!$B$10,ROUND(N99*(1-Q99)+P99,2)),""))</f>
        <v/>
      </c>
      <c r="S99" s="39">
        <f>IF(OR(K99="",R99=""),"",IFERROR(ROUND(K99*R99,2),""))</f>
        <v/>
      </c>
      <c r="T99" s="24">
        <f>IF(COUNTA(A99:J99)=0,"",IFERROR(IF(OR(A99="",B99="",C99="",D99="",E99="",F99="",G99="",H99="",I99=""),"Incomplete",IF(COUNTIF($A$5:$A$154,A99)&gt;1,"Duplicate ID",IF(OR(D99&lt;=0,E99&lt;0,G99&lt;F99),"Check inputs",IF(OR(K99="",N99="",P99="",Q99="",R99="",S99="",COUNTBLANK('Pricing Setup'!$B$4:$B$11)&gt;0),"Check pricing setup",IF(TODAY()-B99&gt;'Pricing Setup'!$B$11,"Review estimate age","Ready"))))),"Check inputs"))</f>
        <v/>
      </c>
    </row>
    <row r="100" ht="22" customHeight="1">
      <c r="A100" s="15" t="n"/>
      <c r="B100" s="37" t="n"/>
      <c r="C100" s="17" t="n"/>
      <c r="D100" s="18" t="n"/>
      <c r="E100" s="38" t="n"/>
      <c r="F100" s="37" t="n"/>
      <c r="G100" s="37" t="n"/>
      <c r="H100" s="17" t="n"/>
      <c r="I100" s="17" t="n"/>
      <c r="J100" s="17" t="n"/>
      <c r="K100" s="20">
        <f>IF(OR(F100="",G100="",H100=""),"",IF(G100&lt;F100,"",IF(H100="One-Time",1,IFERROR(IF(VLOOKUP(H100,'Pricing Setup'!$J$4:$L$8,2,FALSE)&lt;=0,"",1+INT((G100-F100)/VLOOKUP(H100,'Pricing Setup'!$J$4:$L$8,2,FALSE))),""))))</f>
        <v/>
      </c>
      <c r="L100" s="20">
        <f>IF(OR(D100="",'Pricing Setup'!$B$5="",'Pricing Setup'!$B$6="",'Pricing Setup'!$B$6&lt;=0),"",IFERROR(MAX(0,ROUNDUP((D100-'Pricing Setup'!$B$5)/'Pricing Setup'!$B$6,0)),""))</f>
        <v/>
      </c>
      <c r="M100" s="39">
        <f>IF(OR(L100="",'Pricing Setup'!$B$7=""),"",IFERROR(ROUND(L100*'Pricing Setup'!$B$7,2),""))</f>
        <v/>
      </c>
      <c r="N100" s="39">
        <f>IF(OR(M100="",I100="",'Pricing Setup'!$B$4=""),"",IFERROR(ROUND(('Pricing Setup'!$B$4+M100)*VLOOKUP(I100,'Pricing Setup'!$E$4:$G$6,2,FALSE)+VLOOKUP(I100,'Pricing Setup'!$E$4:$G$6,3,FALSE),2),""))</f>
        <v/>
      </c>
      <c r="O100" s="40">
        <f>IF(E100="","",IFERROR(IF(E100&lt;0,"",E100*2),""))</f>
        <v/>
      </c>
      <c r="P100" s="39">
        <f>IF(OR(O100="",'Pricing Setup'!$B$8="",'Pricing Setup'!$B$9=""),"",IFERROR(ROUND(MAX(0,O100-'Pricing Setup'!$B$8)*'Pricing Setup'!$B$9,2),""))</f>
        <v/>
      </c>
      <c r="Q100" s="23">
        <f>IF(H100="","",IFERROR(VLOOKUP(H100,'Pricing Setup'!$J$4:$L$8,3,FALSE),""))</f>
        <v/>
      </c>
      <c r="R100" s="39">
        <f>IF(OR(N100="",P100="",Q100="",'Pricing Setup'!$B$10=""),"",IFERROR(MAX('Pricing Setup'!$B$10,ROUND(N100*(1-Q100)+P100,2)),""))</f>
        <v/>
      </c>
      <c r="S100" s="39">
        <f>IF(OR(K100="",R100=""),"",IFERROR(ROUND(K100*R100,2),""))</f>
        <v/>
      </c>
      <c r="T100" s="24">
        <f>IF(COUNTA(A100:J100)=0,"",IFERROR(IF(OR(A100="",B100="",C100="",D100="",E100="",F100="",G100="",H100="",I100=""),"Incomplete",IF(COUNTIF($A$5:$A$154,A100)&gt;1,"Duplicate ID",IF(OR(D100&lt;=0,E100&lt;0,G100&lt;F100),"Check inputs",IF(OR(K100="",N100="",P100="",Q100="",R100="",S100="",COUNTBLANK('Pricing Setup'!$B$4:$B$11)&gt;0),"Check pricing setup",IF(TODAY()-B100&gt;'Pricing Setup'!$B$11,"Review estimate age","Ready"))))),"Check inputs"))</f>
        <v/>
      </c>
    </row>
    <row r="101" ht="22" customHeight="1">
      <c r="A101" s="15" t="n"/>
      <c r="B101" s="37" t="n"/>
      <c r="C101" s="17" t="n"/>
      <c r="D101" s="18" t="n"/>
      <c r="E101" s="38" t="n"/>
      <c r="F101" s="37" t="n"/>
      <c r="G101" s="37" t="n"/>
      <c r="H101" s="17" t="n"/>
      <c r="I101" s="17" t="n"/>
      <c r="J101" s="17" t="n"/>
      <c r="K101" s="20">
        <f>IF(OR(F101="",G101="",H101=""),"",IF(G101&lt;F101,"",IF(H101="One-Time",1,IFERROR(IF(VLOOKUP(H101,'Pricing Setup'!$J$4:$L$8,2,FALSE)&lt;=0,"",1+INT((G101-F101)/VLOOKUP(H101,'Pricing Setup'!$J$4:$L$8,2,FALSE))),""))))</f>
        <v/>
      </c>
      <c r="L101" s="20">
        <f>IF(OR(D101="",'Pricing Setup'!$B$5="",'Pricing Setup'!$B$6="",'Pricing Setup'!$B$6&lt;=0),"",IFERROR(MAX(0,ROUNDUP((D101-'Pricing Setup'!$B$5)/'Pricing Setup'!$B$6,0)),""))</f>
        <v/>
      </c>
      <c r="M101" s="39">
        <f>IF(OR(L101="",'Pricing Setup'!$B$7=""),"",IFERROR(ROUND(L101*'Pricing Setup'!$B$7,2),""))</f>
        <v/>
      </c>
      <c r="N101" s="39">
        <f>IF(OR(M101="",I101="",'Pricing Setup'!$B$4=""),"",IFERROR(ROUND(('Pricing Setup'!$B$4+M101)*VLOOKUP(I101,'Pricing Setup'!$E$4:$G$6,2,FALSE)+VLOOKUP(I101,'Pricing Setup'!$E$4:$G$6,3,FALSE),2),""))</f>
        <v/>
      </c>
      <c r="O101" s="40">
        <f>IF(E101="","",IFERROR(IF(E101&lt;0,"",E101*2),""))</f>
        <v/>
      </c>
      <c r="P101" s="39">
        <f>IF(OR(O101="",'Pricing Setup'!$B$8="",'Pricing Setup'!$B$9=""),"",IFERROR(ROUND(MAX(0,O101-'Pricing Setup'!$B$8)*'Pricing Setup'!$B$9,2),""))</f>
        <v/>
      </c>
      <c r="Q101" s="23">
        <f>IF(H101="","",IFERROR(VLOOKUP(H101,'Pricing Setup'!$J$4:$L$8,3,FALSE),""))</f>
        <v/>
      </c>
      <c r="R101" s="39">
        <f>IF(OR(N101="",P101="",Q101="",'Pricing Setup'!$B$10=""),"",IFERROR(MAX('Pricing Setup'!$B$10,ROUND(N101*(1-Q101)+P101,2)),""))</f>
        <v/>
      </c>
      <c r="S101" s="39">
        <f>IF(OR(K101="",R101=""),"",IFERROR(ROUND(K101*R101,2),""))</f>
        <v/>
      </c>
      <c r="T101" s="24">
        <f>IF(COUNTA(A101:J101)=0,"",IFERROR(IF(OR(A101="",B101="",C101="",D101="",E101="",F101="",G101="",H101="",I101=""),"Incomplete",IF(COUNTIF($A$5:$A$154,A101)&gt;1,"Duplicate ID",IF(OR(D101&lt;=0,E101&lt;0,G101&lt;F101),"Check inputs",IF(OR(K101="",N101="",P101="",Q101="",R101="",S101="",COUNTBLANK('Pricing Setup'!$B$4:$B$11)&gt;0),"Check pricing setup",IF(TODAY()-B101&gt;'Pricing Setup'!$B$11,"Review estimate age","Ready"))))),"Check inputs"))</f>
        <v/>
      </c>
    </row>
    <row r="102" ht="22" customHeight="1">
      <c r="A102" s="15" t="n"/>
      <c r="B102" s="37" t="n"/>
      <c r="C102" s="17" t="n"/>
      <c r="D102" s="18" t="n"/>
      <c r="E102" s="38" t="n"/>
      <c r="F102" s="37" t="n"/>
      <c r="G102" s="37" t="n"/>
      <c r="H102" s="17" t="n"/>
      <c r="I102" s="17" t="n"/>
      <c r="J102" s="17" t="n"/>
      <c r="K102" s="20">
        <f>IF(OR(F102="",G102="",H102=""),"",IF(G102&lt;F102,"",IF(H102="One-Time",1,IFERROR(IF(VLOOKUP(H102,'Pricing Setup'!$J$4:$L$8,2,FALSE)&lt;=0,"",1+INT((G102-F102)/VLOOKUP(H102,'Pricing Setup'!$J$4:$L$8,2,FALSE))),""))))</f>
        <v/>
      </c>
      <c r="L102" s="20">
        <f>IF(OR(D102="",'Pricing Setup'!$B$5="",'Pricing Setup'!$B$6="",'Pricing Setup'!$B$6&lt;=0),"",IFERROR(MAX(0,ROUNDUP((D102-'Pricing Setup'!$B$5)/'Pricing Setup'!$B$6,0)),""))</f>
        <v/>
      </c>
      <c r="M102" s="39">
        <f>IF(OR(L102="",'Pricing Setup'!$B$7=""),"",IFERROR(ROUND(L102*'Pricing Setup'!$B$7,2),""))</f>
        <v/>
      </c>
      <c r="N102" s="39">
        <f>IF(OR(M102="",I102="",'Pricing Setup'!$B$4=""),"",IFERROR(ROUND(('Pricing Setup'!$B$4+M102)*VLOOKUP(I102,'Pricing Setup'!$E$4:$G$6,2,FALSE)+VLOOKUP(I102,'Pricing Setup'!$E$4:$G$6,3,FALSE),2),""))</f>
        <v/>
      </c>
      <c r="O102" s="40">
        <f>IF(E102="","",IFERROR(IF(E102&lt;0,"",E102*2),""))</f>
        <v/>
      </c>
      <c r="P102" s="39">
        <f>IF(OR(O102="",'Pricing Setup'!$B$8="",'Pricing Setup'!$B$9=""),"",IFERROR(ROUND(MAX(0,O102-'Pricing Setup'!$B$8)*'Pricing Setup'!$B$9,2),""))</f>
        <v/>
      </c>
      <c r="Q102" s="23">
        <f>IF(H102="","",IFERROR(VLOOKUP(H102,'Pricing Setup'!$J$4:$L$8,3,FALSE),""))</f>
        <v/>
      </c>
      <c r="R102" s="39">
        <f>IF(OR(N102="",P102="",Q102="",'Pricing Setup'!$B$10=""),"",IFERROR(MAX('Pricing Setup'!$B$10,ROUND(N102*(1-Q102)+P102,2)),""))</f>
        <v/>
      </c>
      <c r="S102" s="39">
        <f>IF(OR(K102="",R102=""),"",IFERROR(ROUND(K102*R102,2),""))</f>
        <v/>
      </c>
      <c r="T102" s="24">
        <f>IF(COUNTA(A102:J102)=0,"",IFERROR(IF(OR(A102="",B102="",C102="",D102="",E102="",F102="",G102="",H102="",I102=""),"Incomplete",IF(COUNTIF($A$5:$A$154,A102)&gt;1,"Duplicate ID",IF(OR(D102&lt;=0,E102&lt;0,G102&lt;F102),"Check inputs",IF(OR(K102="",N102="",P102="",Q102="",R102="",S102="",COUNTBLANK('Pricing Setup'!$B$4:$B$11)&gt;0),"Check pricing setup",IF(TODAY()-B102&gt;'Pricing Setup'!$B$11,"Review estimate age","Ready"))))),"Check inputs"))</f>
        <v/>
      </c>
    </row>
    <row r="103" ht="22" customHeight="1">
      <c r="A103" s="15" t="n"/>
      <c r="B103" s="37" t="n"/>
      <c r="C103" s="17" t="n"/>
      <c r="D103" s="18" t="n"/>
      <c r="E103" s="38" t="n"/>
      <c r="F103" s="37" t="n"/>
      <c r="G103" s="37" t="n"/>
      <c r="H103" s="17" t="n"/>
      <c r="I103" s="17" t="n"/>
      <c r="J103" s="17" t="n"/>
      <c r="K103" s="20">
        <f>IF(OR(F103="",G103="",H103=""),"",IF(G103&lt;F103,"",IF(H103="One-Time",1,IFERROR(IF(VLOOKUP(H103,'Pricing Setup'!$J$4:$L$8,2,FALSE)&lt;=0,"",1+INT((G103-F103)/VLOOKUP(H103,'Pricing Setup'!$J$4:$L$8,2,FALSE))),""))))</f>
        <v/>
      </c>
      <c r="L103" s="20">
        <f>IF(OR(D103="",'Pricing Setup'!$B$5="",'Pricing Setup'!$B$6="",'Pricing Setup'!$B$6&lt;=0),"",IFERROR(MAX(0,ROUNDUP((D103-'Pricing Setup'!$B$5)/'Pricing Setup'!$B$6,0)),""))</f>
        <v/>
      </c>
      <c r="M103" s="39">
        <f>IF(OR(L103="",'Pricing Setup'!$B$7=""),"",IFERROR(ROUND(L103*'Pricing Setup'!$B$7,2),""))</f>
        <v/>
      </c>
      <c r="N103" s="39">
        <f>IF(OR(M103="",I103="",'Pricing Setup'!$B$4=""),"",IFERROR(ROUND(('Pricing Setup'!$B$4+M103)*VLOOKUP(I103,'Pricing Setup'!$E$4:$G$6,2,FALSE)+VLOOKUP(I103,'Pricing Setup'!$E$4:$G$6,3,FALSE),2),""))</f>
        <v/>
      </c>
      <c r="O103" s="40">
        <f>IF(E103="","",IFERROR(IF(E103&lt;0,"",E103*2),""))</f>
        <v/>
      </c>
      <c r="P103" s="39">
        <f>IF(OR(O103="",'Pricing Setup'!$B$8="",'Pricing Setup'!$B$9=""),"",IFERROR(ROUND(MAX(0,O103-'Pricing Setup'!$B$8)*'Pricing Setup'!$B$9,2),""))</f>
        <v/>
      </c>
      <c r="Q103" s="23">
        <f>IF(H103="","",IFERROR(VLOOKUP(H103,'Pricing Setup'!$J$4:$L$8,3,FALSE),""))</f>
        <v/>
      </c>
      <c r="R103" s="39">
        <f>IF(OR(N103="",P103="",Q103="",'Pricing Setup'!$B$10=""),"",IFERROR(MAX('Pricing Setup'!$B$10,ROUND(N103*(1-Q103)+P103,2)),""))</f>
        <v/>
      </c>
      <c r="S103" s="39">
        <f>IF(OR(K103="",R103=""),"",IFERROR(ROUND(K103*R103,2),""))</f>
        <v/>
      </c>
      <c r="T103" s="24">
        <f>IF(COUNTA(A103:J103)=0,"",IFERROR(IF(OR(A103="",B103="",C103="",D103="",E103="",F103="",G103="",H103="",I103=""),"Incomplete",IF(COUNTIF($A$5:$A$154,A103)&gt;1,"Duplicate ID",IF(OR(D103&lt;=0,E103&lt;0,G103&lt;F103),"Check inputs",IF(OR(K103="",N103="",P103="",Q103="",R103="",S103="",COUNTBLANK('Pricing Setup'!$B$4:$B$11)&gt;0),"Check pricing setup",IF(TODAY()-B103&gt;'Pricing Setup'!$B$11,"Review estimate age","Ready"))))),"Check inputs"))</f>
        <v/>
      </c>
    </row>
    <row r="104" ht="22" customHeight="1">
      <c r="A104" s="15" t="n"/>
      <c r="B104" s="37" t="n"/>
      <c r="C104" s="17" t="n"/>
      <c r="D104" s="18" t="n"/>
      <c r="E104" s="38" t="n"/>
      <c r="F104" s="37" t="n"/>
      <c r="G104" s="37" t="n"/>
      <c r="H104" s="17" t="n"/>
      <c r="I104" s="17" t="n"/>
      <c r="J104" s="17" t="n"/>
      <c r="K104" s="20">
        <f>IF(OR(F104="",G104="",H104=""),"",IF(G104&lt;F104,"",IF(H104="One-Time",1,IFERROR(IF(VLOOKUP(H104,'Pricing Setup'!$J$4:$L$8,2,FALSE)&lt;=0,"",1+INT((G104-F104)/VLOOKUP(H104,'Pricing Setup'!$J$4:$L$8,2,FALSE))),""))))</f>
        <v/>
      </c>
      <c r="L104" s="20">
        <f>IF(OR(D104="",'Pricing Setup'!$B$5="",'Pricing Setup'!$B$6="",'Pricing Setup'!$B$6&lt;=0),"",IFERROR(MAX(0,ROUNDUP((D104-'Pricing Setup'!$B$5)/'Pricing Setup'!$B$6,0)),""))</f>
        <v/>
      </c>
      <c r="M104" s="39">
        <f>IF(OR(L104="",'Pricing Setup'!$B$7=""),"",IFERROR(ROUND(L104*'Pricing Setup'!$B$7,2),""))</f>
        <v/>
      </c>
      <c r="N104" s="39">
        <f>IF(OR(M104="",I104="",'Pricing Setup'!$B$4=""),"",IFERROR(ROUND(('Pricing Setup'!$B$4+M104)*VLOOKUP(I104,'Pricing Setup'!$E$4:$G$6,2,FALSE)+VLOOKUP(I104,'Pricing Setup'!$E$4:$G$6,3,FALSE),2),""))</f>
        <v/>
      </c>
      <c r="O104" s="40">
        <f>IF(E104="","",IFERROR(IF(E104&lt;0,"",E104*2),""))</f>
        <v/>
      </c>
      <c r="P104" s="39">
        <f>IF(OR(O104="",'Pricing Setup'!$B$8="",'Pricing Setup'!$B$9=""),"",IFERROR(ROUND(MAX(0,O104-'Pricing Setup'!$B$8)*'Pricing Setup'!$B$9,2),""))</f>
        <v/>
      </c>
      <c r="Q104" s="23">
        <f>IF(H104="","",IFERROR(VLOOKUP(H104,'Pricing Setup'!$J$4:$L$8,3,FALSE),""))</f>
        <v/>
      </c>
      <c r="R104" s="39">
        <f>IF(OR(N104="",P104="",Q104="",'Pricing Setup'!$B$10=""),"",IFERROR(MAX('Pricing Setup'!$B$10,ROUND(N104*(1-Q104)+P104,2)),""))</f>
        <v/>
      </c>
      <c r="S104" s="39">
        <f>IF(OR(K104="",R104=""),"",IFERROR(ROUND(K104*R104,2),""))</f>
        <v/>
      </c>
      <c r="T104" s="24">
        <f>IF(COUNTA(A104:J104)=0,"",IFERROR(IF(OR(A104="",B104="",C104="",D104="",E104="",F104="",G104="",H104="",I104=""),"Incomplete",IF(COUNTIF($A$5:$A$154,A104)&gt;1,"Duplicate ID",IF(OR(D104&lt;=0,E104&lt;0,G104&lt;F104),"Check inputs",IF(OR(K104="",N104="",P104="",Q104="",R104="",S104="",COUNTBLANK('Pricing Setup'!$B$4:$B$11)&gt;0),"Check pricing setup",IF(TODAY()-B104&gt;'Pricing Setup'!$B$11,"Review estimate age","Ready"))))),"Check inputs"))</f>
        <v/>
      </c>
    </row>
    <row r="105" ht="22" customHeight="1">
      <c r="A105" s="15" t="n"/>
      <c r="B105" s="37" t="n"/>
      <c r="C105" s="17" t="n"/>
      <c r="D105" s="18" t="n"/>
      <c r="E105" s="38" t="n"/>
      <c r="F105" s="37" t="n"/>
      <c r="G105" s="37" t="n"/>
      <c r="H105" s="17" t="n"/>
      <c r="I105" s="17" t="n"/>
      <c r="J105" s="17" t="n"/>
      <c r="K105" s="20">
        <f>IF(OR(F105="",G105="",H105=""),"",IF(G105&lt;F105,"",IF(H105="One-Time",1,IFERROR(IF(VLOOKUP(H105,'Pricing Setup'!$J$4:$L$8,2,FALSE)&lt;=0,"",1+INT((G105-F105)/VLOOKUP(H105,'Pricing Setup'!$J$4:$L$8,2,FALSE))),""))))</f>
        <v/>
      </c>
      <c r="L105" s="20">
        <f>IF(OR(D105="",'Pricing Setup'!$B$5="",'Pricing Setup'!$B$6="",'Pricing Setup'!$B$6&lt;=0),"",IFERROR(MAX(0,ROUNDUP((D105-'Pricing Setup'!$B$5)/'Pricing Setup'!$B$6,0)),""))</f>
        <v/>
      </c>
      <c r="M105" s="39">
        <f>IF(OR(L105="",'Pricing Setup'!$B$7=""),"",IFERROR(ROUND(L105*'Pricing Setup'!$B$7,2),""))</f>
        <v/>
      </c>
      <c r="N105" s="39">
        <f>IF(OR(M105="",I105="",'Pricing Setup'!$B$4=""),"",IFERROR(ROUND(('Pricing Setup'!$B$4+M105)*VLOOKUP(I105,'Pricing Setup'!$E$4:$G$6,2,FALSE)+VLOOKUP(I105,'Pricing Setup'!$E$4:$G$6,3,FALSE),2),""))</f>
        <v/>
      </c>
      <c r="O105" s="40">
        <f>IF(E105="","",IFERROR(IF(E105&lt;0,"",E105*2),""))</f>
        <v/>
      </c>
      <c r="P105" s="39">
        <f>IF(OR(O105="",'Pricing Setup'!$B$8="",'Pricing Setup'!$B$9=""),"",IFERROR(ROUND(MAX(0,O105-'Pricing Setup'!$B$8)*'Pricing Setup'!$B$9,2),""))</f>
        <v/>
      </c>
      <c r="Q105" s="23">
        <f>IF(H105="","",IFERROR(VLOOKUP(H105,'Pricing Setup'!$J$4:$L$8,3,FALSE),""))</f>
        <v/>
      </c>
      <c r="R105" s="39">
        <f>IF(OR(N105="",P105="",Q105="",'Pricing Setup'!$B$10=""),"",IFERROR(MAX('Pricing Setup'!$B$10,ROUND(N105*(1-Q105)+P105,2)),""))</f>
        <v/>
      </c>
      <c r="S105" s="39">
        <f>IF(OR(K105="",R105=""),"",IFERROR(ROUND(K105*R105,2),""))</f>
        <v/>
      </c>
      <c r="T105" s="24">
        <f>IF(COUNTA(A105:J105)=0,"",IFERROR(IF(OR(A105="",B105="",C105="",D105="",E105="",F105="",G105="",H105="",I105=""),"Incomplete",IF(COUNTIF($A$5:$A$154,A105)&gt;1,"Duplicate ID",IF(OR(D105&lt;=0,E105&lt;0,G105&lt;F105),"Check inputs",IF(OR(K105="",N105="",P105="",Q105="",R105="",S105="",COUNTBLANK('Pricing Setup'!$B$4:$B$11)&gt;0),"Check pricing setup",IF(TODAY()-B105&gt;'Pricing Setup'!$B$11,"Review estimate age","Ready"))))),"Check inputs"))</f>
        <v/>
      </c>
    </row>
    <row r="106" ht="22" customHeight="1">
      <c r="A106" s="15" t="n"/>
      <c r="B106" s="37" t="n"/>
      <c r="C106" s="17" t="n"/>
      <c r="D106" s="18" t="n"/>
      <c r="E106" s="38" t="n"/>
      <c r="F106" s="37" t="n"/>
      <c r="G106" s="37" t="n"/>
      <c r="H106" s="17" t="n"/>
      <c r="I106" s="17" t="n"/>
      <c r="J106" s="17" t="n"/>
      <c r="K106" s="20">
        <f>IF(OR(F106="",G106="",H106=""),"",IF(G106&lt;F106,"",IF(H106="One-Time",1,IFERROR(IF(VLOOKUP(H106,'Pricing Setup'!$J$4:$L$8,2,FALSE)&lt;=0,"",1+INT((G106-F106)/VLOOKUP(H106,'Pricing Setup'!$J$4:$L$8,2,FALSE))),""))))</f>
        <v/>
      </c>
      <c r="L106" s="20">
        <f>IF(OR(D106="",'Pricing Setup'!$B$5="",'Pricing Setup'!$B$6="",'Pricing Setup'!$B$6&lt;=0),"",IFERROR(MAX(0,ROUNDUP((D106-'Pricing Setup'!$B$5)/'Pricing Setup'!$B$6,0)),""))</f>
        <v/>
      </c>
      <c r="M106" s="39">
        <f>IF(OR(L106="",'Pricing Setup'!$B$7=""),"",IFERROR(ROUND(L106*'Pricing Setup'!$B$7,2),""))</f>
        <v/>
      </c>
      <c r="N106" s="39">
        <f>IF(OR(M106="",I106="",'Pricing Setup'!$B$4=""),"",IFERROR(ROUND(('Pricing Setup'!$B$4+M106)*VLOOKUP(I106,'Pricing Setup'!$E$4:$G$6,2,FALSE)+VLOOKUP(I106,'Pricing Setup'!$E$4:$G$6,3,FALSE),2),""))</f>
        <v/>
      </c>
      <c r="O106" s="40">
        <f>IF(E106="","",IFERROR(IF(E106&lt;0,"",E106*2),""))</f>
        <v/>
      </c>
      <c r="P106" s="39">
        <f>IF(OR(O106="",'Pricing Setup'!$B$8="",'Pricing Setup'!$B$9=""),"",IFERROR(ROUND(MAX(0,O106-'Pricing Setup'!$B$8)*'Pricing Setup'!$B$9,2),""))</f>
        <v/>
      </c>
      <c r="Q106" s="23">
        <f>IF(H106="","",IFERROR(VLOOKUP(H106,'Pricing Setup'!$J$4:$L$8,3,FALSE),""))</f>
        <v/>
      </c>
      <c r="R106" s="39">
        <f>IF(OR(N106="",P106="",Q106="",'Pricing Setup'!$B$10=""),"",IFERROR(MAX('Pricing Setup'!$B$10,ROUND(N106*(1-Q106)+P106,2)),""))</f>
        <v/>
      </c>
      <c r="S106" s="39">
        <f>IF(OR(K106="",R106=""),"",IFERROR(ROUND(K106*R106,2),""))</f>
        <v/>
      </c>
      <c r="T106" s="24">
        <f>IF(COUNTA(A106:J106)=0,"",IFERROR(IF(OR(A106="",B106="",C106="",D106="",E106="",F106="",G106="",H106="",I106=""),"Incomplete",IF(COUNTIF($A$5:$A$154,A106)&gt;1,"Duplicate ID",IF(OR(D106&lt;=0,E106&lt;0,G106&lt;F106),"Check inputs",IF(OR(K106="",N106="",P106="",Q106="",R106="",S106="",COUNTBLANK('Pricing Setup'!$B$4:$B$11)&gt;0),"Check pricing setup",IF(TODAY()-B106&gt;'Pricing Setup'!$B$11,"Review estimate age","Ready"))))),"Check inputs"))</f>
        <v/>
      </c>
    </row>
    <row r="107" ht="22" customHeight="1">
      <c r="A107" s="15" t="n"/>
      <c r="B107" s="37" t="n"/>
      <c r="C107" s="17" t="n"/>
      <c r="D107" s="18" t="n"/>
      <c r="E107" s="38" t="n"/>
      <c r="F107" s="37" t="n"/>
      <c r="G107" s="37" t="n"/>
      <c r="H107" s="17" t="n"/>
      <c r="I107" s="17" t="n"/>
      <c r="J107" s="17" t="n"/>
      <c r="K107" s="20">
        <f>IF(OR(F107="",G107="",H107=""),"",IF(G107&lt;F107,"",IF(H107="One-Time",1,IFERROR(IF(VLOOKUP(H107,'Pricing Setup'!$J$4:$L$8,2,FALSE)&lt;=0,"",1+INT((G107-F107)/VLOOKUP(H107,'Pricing Setup'!$J$4:$L$8,2,FALSE))),""))))</f>
        <v/>
      </c>
      <c r="L107" s="20">
        <f>IF(OR(D107="",'Pricing Setup'!$B$5="",'Pricing Setup'!$B$6="",'Pricing Setup'!$B$6&lt;=0),"",IFERROR(MAX(0,ROUNDUP((D107-'Pricing Setup'!$B$5)/'Pricing Setup'!$B$6,0)),""))</f>
        <v/>
      </c>
      <c r="M107" s="39">
        <f>IF(OR(L107="",'Pricing Setup'!$B$7=""),"",IFERROR(ROUND(L107*'Pricing Setup'!$B$7,2),""))</f>
        <v/>
      </c>
      <c r="N107" s="39">
        <f>IF(OR(M107="",I107="",'Pricing Setup'!$B$4=""),"",IFERROR(ROUND(('Pricing Setup'!$B$4+M107)*VLOOKUP(I107,'Pricing Setup'!$E$4:$G$6,2,FALSE)+VLOOKUP(I107,'Pricing Setup'!$E$4:$G$6,3,FALSE),2),""))</f>
        <v/>
      </c>
      <c r="O107" s="40">
        <f>IF(E107="","",IFERROR(IF(E107&lt;0,"",E107*2),""))</f>
        <v/>
      </c>
      <c r="P107" s="39">
        <f>IF(OR(O107="",'Pricing Setup'!$B$8="",'Pricing Setup'!$B$9=""),"",IFERROR(ROUND(MAX(0,O107-'Pricing Setup'!$B$8)*'Pricing Setup'!$B$9,2),""))</f>
        <v/>
      </c>
      <c r="Q107" s="23">
        <f>IF(H107="","",IFERROR(VLOOKUP(H107,'Pricing Setup'!$J$4:$L$8,3,FALSE),""))</f>
        <v/>
      </c>
      <c r="R107" s="39">
        <f>IF(OR(N107="",P107="",Q107="",'Pricing Setup'!$B$10=""),"",IFERROR(MAX('Pricing Setup'!$B$10,ROUND(N107*(1-Q107)+P107,2)),""))</f>
        <v/>
      </c>
      <c r="S107" s="39">
        <f>IF(OR(K107="",R107=""),"",IFERROR(ROUND(K107*R107,2),""))</f>
        <v/>
      </c>
      <c r="T107" s="24">
        <f>IF(COUNTA(A107:J107)=0,"",IFERROR(IF(OR(A107="",B107="",C107="",D107="",E107="",F107="",G107="",H107="",I107=""),"Incomplete",IF(COUNTIF($A$5:$A$154,A107)&gt;1,"Duplicate ID",IF(OR(D107&lt;=0,E107&lt;0,G107&lt;F107),"Check inputs",IF(OR(K107="",N107="",P107="",Q107="",R107="",S107="",COUNTBLANK('Pricing Setup'!$B$4:$B$11)&gt;0),"Check pricing setup",IF(TODAY()-B107&gt;'Pricing Setup'!$B$11,"Review estimate age","Ready"))))),"Check inputs"))</f>
        <v/>
      </c>
    </row>
    <row r="108" ht="22" customHeight="1">
      <c r="A108" s="15" t="n"/>
      <c r="B108" s="37" t="n"/>
      <c r="C108" s="17" t="n"/>
      <c r="D108" s="18" t="n"/>
      <c r="E108" s="38" t="n"/>
      <c r="F108" s="37" t="n"/>
      <c r="G108" s="37" t="n"/>
      <c r="H108" s="17" t="n"/>
      <c r="I108" s="17" t="n"/>
      <c r="J108" s="17" t="n"/>
      <c r="K108" s="20">
        <f>IF(OR(F108="",G108="",H108=""),"",IF(G108&lt;F108,"",IF(H108="One-Time",1,IFERROR(IF(VLOOKUP(H108,'Pricing Setup'!$J$4:$L$8,2,FALSE)&lt;=0,"",1+INT((G108-F108)/VLOOKUP(H108,'Pricing Setup'!$J$4:$L$8,2,FALSE))),""))))</f>
        <v/>
      </c>
      <c r="L108" s="20">
        <f>IF(OR(D108="",'Pricing Setup'!$B$5="",'Pricing Setup'!$B$6="",'Pricing Setup'!$B$6&lt;=0),"",IFERROR(MAX(0,ROUNDUP((D108-'Pricing Setup'!$B$5)/'Pricing Setup'!$B$6,0)),""))</f>
        <v/>
      </c>
      <c r="M108" s="39">
        <f>IF(OR(L108="",'Pricing Setup'!$B$7=""),"",IFERROR(ROUND(L108*'Pricing Setup'!$B$7,2),""))</f>
        <v/>
      </c>
      <c r="N108" s="39">
        <f>IF(OR(M108="",I108="",'Pricing Setup'!$B$4=""),"",IFERROR(ROUND(('Pricing Setup'!$B$4+M108)*VLOOKUP(I108,'Pricing Setup'!$E$4:$G$6,2,FALSE)+VLOOKUP(I108,'Pricing Setup'!$E$4:$G$6,3,FALSE),2),""))</f>
        <v/>
      </c>
      <c r="O108" s="40">
        <f>IF(E108="","",IFERROR(IF(E108&lt;0,"",E108*2),""))</f>
        <v/>
      </c>
      <c r="P108" s="39">
        <f>IF(OR(O108="",'Pricing Setup'!$B$8="",'Pricing Setup'!$B$9=""),"",IFERROR(ROUND(MAX(0,O108-'Pricing Setup'!$B$8)*'Pricing Setup'!$B$9,2),""))</f>
        <v/>
      </c>
      <c r="Q108" s="23">
        <f>IF(H108="","",IFERROR(VLOOKUP(H108,'Pricing Setup'!$J$4:$L$8,3,FALSE),""))</f>
        <v/>
      </c>
      <c r="R108" s="39">
        <f>IF(OR(N108="",P108="",Q108="",'Pricing Setup'!$B$10=""),"",IFERROR(MAX('Pricing Setup'!$B$10,ROUND(N108*(1-Q108)+P108,2)),""))</f>
        <v/>
      </c>
      <c r="S108" s="39">
        <f>IF(OR(K108="",R108=""),"",IFERROR(ROUND(K108*R108,2),""))</f>
        <v/>
      </c>
      <c r="T108" s="24">
        <f>IF(COUNTA(A108:J108)=0,"",IFERROR(IF(OR(A108="",B108="",C108="",D108="",E108="",F108="",G108="",H108="",I108=""),"Incomplete",IF(COUNTIF($A$5:$A$154,A108)&gt;1,"Duplicate ID",IF(OR(D108&lt;=0,E108&lt;0,G108&lt;F108),"Check inputs",IF(OR(K108="",N108="",P108="",Q108="",R108="",S108="",COUNTBLANK('Pricing Setup'!$B$4:$B$11)&gt;0),"Check pricing setup",IF(TODAY()-B108&gt;'Pricing Setup'!$B$11,"Review estimate age","Ready"))))),"Check inputs"))</f>
        <v/>
      </c>
    </row>
    <row r="109" ht="22" customHeight="1">
      <c r="A109" s="15" t="n"/>
      <c r="B109" s="37" t="n"/>
      <c r="C109" s="17" t="n"/>
      <c r="D109" s="18" t="n"/>
      <c r="E109" s="38" t="n"/>
      <c r="F109" s="37" t="n"/>
      <c r="G109" s="37" t="n"/>
      <c r="H109" s="17" t="n"/>
      <c r="I109" s="17" t="n"/>
      <c r="J109" s="17" t="n"/>
      <c r="K109" s="20">
        <f>IF(OR(F109="",G109="",H109=""),"",IF(G109&lt;F109,"",IF(H109="One-Time",1,IFERROR(IF(VLOOKUP(H109,'Pricing Setup'!$J$4:$L$8,2,FALSE)&lt;=0,"",1+INT((G109-F109)/VLOOKUP(H109,'Pricing Setup'!$J$4:$L$8,2,FALSE))),""))))</f>
        <v/>
      </c>
      <c r="L109" s="20">
        <f>IF(OR(D109="",'Pricing Setup'!$B$5="",'Pricing Setup'!$B$6="",'Pricing Setup'!$B$6&lt;=0),"",IFERROR(MAX(0,ROUNDUP((D109-'Pricing Setup'!$B$5)/'Pricing Setup'!$B$6,0)),""))</f>
        <v/>
      </c>
      <c r="M109" s="39">
        <f>IF(OR(L109="",'Pricing Setup'!$B$7=""),"",IFERROR(ROUND(L109*'Pricing Setup'!$B$7,2),""))</f>
        <v/>
      </c>
      <c r="N109" s="39">
        <f>IF(OR(M109="",I109="",'Pricing Setup'!$B$4=""),"",IFERROR(ROUND(('Pricing Setup'!$B$4+M109)*VLOOKUP(I109,'Pricing Setup'!$E$4:$G$6,2,FALSE)+VLOOKUP(I109,'Pricing Setup'!$E$4:$G$6,3,FALSE),2),""))</f>
        <v/>
      </c>
      <c r="O109" s="40">
        <f>IF(E109="","",IFERROR(IF(E109&lt;0,"",E109*2),""))</f>
        <v/>
      </c>
      <c r="P109" s="39">
        <f>IF(OR(O109="",'Pricing Setup'!$B$8="",'Pricing Setup'!$B$9=""),"",IFERROR(ROUND(MAX(0,O109-'Pricing Setup'!$B$8)*'Pricing Setup'!$B$9,2),""))</f>
        <v/>
      </c>
      <c r="Q109" s="23">
        <f>IF(H109="","",IFERROR(VLOOKUP(H109,'Pricing Setup'!$J$4:$L$8,3,FALSE),""))</f>
        <v/>
      </c>
      <c r="R109" s="39">
        <f>IF(OR(N109="",P109="",Q109="",'Pricing Setup'!$B$10=""),"",IFERROR(MAX('Pricing Setup'!$B$10,ROUND(N109*(1-Q109)+P109,2)),""))</f>
        <v/>
      </c>
      <c r="S109" s="39">
        <f>IF(OR(K109="",R109=""),"",IFERROR(ROUND(K109*R109,2),""))</f>
        <v/>
      </c>
      <c r="T109" s="24">
        <f>IF(COUNTA(A109:J109)=0,"",IFERROR(IF(OR(A109="",B109="",C109="",D109="",E109="",F109="",G109="",H109="",I109=""),"Incomplete",IF(COUNTIF($A$5:$A$154,A109)&gt;1,"Duplicate ID",IF(OR(D109&lt;=0,E109&lt;0,G109&lt;F109),"Check inputs",IF(OR(K109="",N109="",P109="",Q109="",R109="",S109="",COUNTBLANK('Pricing Setup'!$B$4:$B$11)&gt;0),"Check pricing setup",IF(TODAY()-B109&gt;'Pricing Setup'!$B$11,"Review estimate age","Ready"))))),"Check inputs"))</f>
        <v/>
      </c>
    </row>
    <row r="110" ht="22" customHeight="1">
      <c r="A110" s="15" t="n"/>
      <c r="B110" s="37" t="n"/>
      <c r="C110" s="17" t="n"/>
      <c r="D110" s="18" t="n"/>
      <c r="E110" s="38" t="n"/>
      <c r="F110" s="37" t="n"/>
      <c r="G110" s="37" t="n"/>
      <c r="H110" s="17" t="n"/>
      <c r="I110" s="17" t="n"/>
      <c r="J110" s="17" t="n"/>
      <c r="K110" s="20">
        <f>IF(OR(F110="",G110="",H110=""),"",IF(G110&lt;F110,"",IF(H110="One-Time",1,IFERROR(IF(VLOOKUP(H110,'Pricing Setup'!$J$4:$L$8,2,FALSE)&lt;=0,"",1+INT((G110-F110)/VLOOKUP(H110,'Pricing Setup'!$J$4:$L$8,2,FALSE))),""))))</f>
        <v/>
      </c>
      <c r="L110" s="20">
        <f>IF(OR(D110="",'Pricing Setup'!$B$5="",'Pricing Setup'!$B$6="",'Pricing Setup'!$B$6&lt;=0),"",IFERROR(MAX(0,ROUNDUP((D110-'Pricing Setup'!$B$5)/'Pricing Setup'!$B$6,0)),""))</f>
        <v/>
      </c>
      <c r="M110" s="39">
        <f>IF(OR(L110="",'Pricing Setup'!$B$7=""),"",IFERROR(ROUND(L110*'Pricing Setup'!$B$7,2),""))</f>
        <v/>
      </c>
      <c r="N110" s="39">
        <f>IF(OR(M110="",I110="",'Pricing Setup'!$B$4=""),"",IFERROR(ROUND(('Pricing Setup'!$B$4+M110)*VLOOKUP(I110,'Pricing Setup'!$E$4:$G$6,2,FALSE)+VLOOKUP(I110,'Pricing Setup'!$E$4:$G$6,3,FALSE),2),""))</f>
        <v/>
      </c>
      <c r="O110" s="40">
        <f>IF(E110="","",IFERROR(IF(E110&lt;0,"",E110*2),""))</f>
        <v/>
      </c>
      <c r="P110" s="39">
        <f>IF(OR(O110="",'Pricing Setup'!$B$8="",'Pricing Setup'!$B$9=""),"",IFERROR(ROUND(MAX(0,O110-'Pricing Setup'!$B$8)*'Pricing Setup'!$B$9,2),""))</f>
        <v/>
      </c>
      <c r="Q110" s="23">
        <f>IF(H110="","",IFERROR(VLOOKUP(H110,'Pricing Setup'!$J$4:$L$8,3,FALSE),""))</f>
        <v/>
      </c>
      <c r="R110" s="39">
        <f>IF(OR(N110="",P110="",Q110="",'Pricing Setup'!$B$10=""),"",IFERROR(MAX('Pricing Setup'!$B$10,ROUND(N110*(1-Q110)+P110,2)),""))</f>
        <v/>
      </c>
      <c r="S110" s="39">
        <f>IF(OR(K110="",R110=""),"",IFERROR(ROUND(K110*R110,2),""))</f>
        <v/>
      </c>
      <c r="T110" s="24">
        <f>IF(COUNTA(A110:J110)=0,"",IFERROR(IF(OR(A110="",B110="",C110="",D110="",E110="",F110="",G110="",H110="",I110=""),"Incomplete",IF(COUNTIF($A$5:$A$154,A110)&gt;1,"Duplicate ID",IF(OR(D110&lt;=0,E110&lt;0,G110&lt;F110),"Check inputs",IF(OR(K110="",N110="",P110="",Q110="",R110="",S110="",COUNTBLANK('Pricing Setup'!$B$4:$B$11)&gt;0),"Check pricing setup",IF(TODAY()-B110&gt;'Pricing Setup'!$B$11,"Review estimate age","Ready"))))),"Check inputs"))</f>
        <v/>
      </c>
    </row>
    <row r="111" ht="22" customHeight="1">
      <c r="A111" s="15" t="n"/>
      <c r="B111" s="37" t="n"/>
      <c r="C111" s="17" t="n"/>
      <c r="D111" s="18" t="n"/>
      <c r="E111" s="38" t="n"/>
      <c r="F111" s="37" t="n"/>
      <c r="G111" s="37" t="n"/>
      <c r="H111" s="17" t="n"/>
      <c r="I111" s="17" t="n"/>
      <c r="J111" s="17" t="n"/>
      <c r="K111" s="20">
        <f>IF(OR(F111="",G111="",H111=""),"",IF(G111&lt;F111,"",IF(H111="One-Time",1,IFERROR(IF(VLOOKUP(H111,'Pricing Setup'!$J$4:$L$8,2,FALSE)&lt;=0,"",1+INT((G111-F111)/VLOOKUP(H111,'Pricing Setup'!$J$4:$L$8,2,FALSE))),""))))</f>
        <v/>
      </c>
      <c r="L111" s="20">
        <f>IF(OR(D111="",'Pricing Setup'!$B$5="",'Pricing Setup'!$B$6="",'Pricing Setup'!$B$6&lt;=0),"",IFERROR(MAX(0,ROUNDUP((D111-'Pricing Setup'!$B$5)/'Pricing Setup'!$B$6,0)),""))</f>
        <v/>
      </c>
      <c r="M111" s="39">
        <f>IF(OR(L111="",'Pricing Setup'!$B$7=""),"",IFERROR(ROUND(L111*'Pricing Setup'!$B$7,2),""))</f>
        <v/>
      </c>
      <c r="N111" s="39">
        <f>IF(OR(M111="",I111="",'Pricing Setup'!$B$4=""),"",IFERROR(ROUND(('Pricing Setup'!$B$4+M111)*VLOOKUP(I111,'Pricing Setup'!$E$4:$G$6,2,FALSE)+VLOOKUP(I111,'Pricing Setup'!$E$4:$G$6,3,FALSE),2),""))</f>
        <v/>
      </c>
      <c r="O111" s="40">
        <f>IF(E111="","",IFERROR(IF(E111&lt;0,"",E111*2),""))</f>
        <v/>
      </c>
      <c r="P111" s="39">
        <f>IF(OR(O111="",'Pricing Setup'!$B$8="",'Pricing Setup'!$B$9=""),"",IFERROR(ROUND(MAX(0,O111-'Pricing Setup'!$B$8)*'Pricing Setup'!$B$9,2),""))</f>
        <v/>
      </c>
      <c r="Q111" s="23">
        <f>IF(H111="","",IFERROR(VLOOKUP(H111,'Pricing Setup'!$J$4:$L$8,3,FALSE),""))</f>
        <v/>
      </c>
      <c r="R111" s="39">
        <f>IF(OR(N111="",P111="",Q111="",'Pricing Setup'!$B$10=""),"",IFERROR(MAX('Pricing Setup'!$B$10,ROUND(N111*(1-Q111)+P111,2)),""))</f>
        <v/>
      </c>
      <c r="S111" s="39">
        <f>IF(OR(K111="",R111=""),"",IFERROR(ROUND(K111*R111,2),""))</f>
        <v/>
      </c>
      <c r="T111" s="24">
        <f>IF(COUNTA(A111:J111)=0,"",IFERROR(IF(OR(A111="",B111="",C111="",D111="",E111="",F111="",G111="",H111="",I111=""),"Incomplete",IF(COUNTIF($A$5:$A$154,A111)&gt;1,"Duplicate ID",IF(OR(D111&lt;=0,E111&lt;0,G111&lt;F111),"Check inputs",IF(OR(K111="",N111="",P111="",Q111="",R111="",S111="",COUNTBLANK('Pricing Setup'!$B$4:$B$11)&gt;0),"Check pricing setup",IF(TODAY()-B111&gt;'Pricing Setup'!$B$11,"Review estimate age","Ready"))))),"Check inputs"))</f>
        <v/>
      </c>
    </row>
    <row r="112" ht="22" customHeight="1">
      <c r="A112" s="15" t="n"/>
      <c r="B112" s="37" t="n"/>
      <c r="C112" s="17" t="n"/>
      <c r="D112" s="18" t="n"/>
      <c r="E112" s="38" t="n"/>
      <c r="F112" s="37" t="n"/>
      <c r="G112" s="37" t="n"/>
      <c r="H112" s="17" t="n"/>
      <c r="I112" s="17" t="n"/>
      <c r="J112" s="17" t="n"/>
      <c r="K112" s="20">
        <f>IF(OR(F112="",G112="",H112=""),"",IF(G112&lt;F112,"",IF(H112="One-Time",1,IFERROR(IF(VLOOKUP(H112,'Pricing Setup'!$J$4:$L$8,2,FALSE)&lt;=0,"",1+INT((G112-F112)/VLOOKUP(H112,'Pricing Setup'!$J$4:$L$8,2,FALSE))),""))))</f>
        <v/>
      </c>
      <c r="L112" s="20">
        <f>IF(OR(D112="",'Pricing Setup'!$B$5="",'Pricing Setup'!$B$6="",'Pricing Setup'!$B$6&lt;=0),"",IFERROR(MAX(0,ROUNDUP((D112-'Pricing Setup'!$B$5)/'Pricing Setup'!$B$6,0)),""))</f>
        <v/>
      </c>
      <c r="M112" s="39">
        <f>IF(OR(L112="",'Pricing Setup'!$B$7=""),"",IFERROR(ROUND(L112*'Pricing Setup'!$B$7,2),""))</f>
        <v/>
      </c>
      <c r="N112" s="39">
        <f>IF(OR(M112="",I112="",'Pricing Setup'!$B$4=""),"",IFERROR(ROUND(('Pricing Setup'!$B$4+M112)*VLOOKUP(I112,'Pricing Setup'!$E$4:$G$6,2,FALSE)+VLOOKUP(I112,'Pricing Setup'!$E$4:$G$6,3,FALSE),2),""))</f>
        <v/>
      </c>
      <c r="O112" s="40">
        <f>IF(E112="","",IFERROR(IF(E112&lt;0,"",E112*2),""))</f>
        <v/>
      </c>
      <c r="P112" s="39">
        <f>IF(OR(O112="",'Pricing Setup'!$B$8="",'Pricing Setup'!$B$9=""),"",IFERROR(ROUND(MAX(0,O112-'Pricing Setup'!$B$8)*'Pricing Setup'!$B$9,2),""))</f>
        <v/>
      </c>
      <c r="Q112" s="23">
        <f>IF(H112="","",IFERROR(VLOOKUP(H112,'Pricing Setup'!$J$4:$L$8,3,FALSE),""))</f>
        <v/>
      </c>
      <c r="R112" s="39">
        <f>IF(OR(N112="",P112="",Q112="",'Pricing Setup'!$B$10=""),"",IFERROR(MAX('Pricing Setup'!$B$10,ROUND(N112*(1-Q112)+P112,2)),""))</f>
        <v/>
      </c>
      <c r="S112" s="39">
        <f>IF(OR(K112="",R112=""),"",IFERROR(ROUND(K112*R112,2),""))</f>
        <v/>
      </c>
      <c r="T112" s="24">
        <f>IF(COUNTA(A112:J112)=0,"",IFERROR(IF(OR(A112="",B112="",C112="",D112="",E112="",F112="",G112="",H112="",I112=""),"Incomplete",IF(COUNTIF($A$5:$A$154,A112)&gt;1,"Duplicate ID",IF(OR(D112&lt;=0,E112&lt;0,G112&lt;F112),"Check inputs",IF(OR(K112="",N112="",P112="",Q112="",R112="",S112="",COUNTBLANK('Pricing Setup'!$B$4:$B$11)&gt;0),"Check pricing setup",IF(TODAY()-B112&gt;'Pricing Setup'!$B$11,"Review estimate age","Ready"))))),"Check inputs"))</f>
        <v/>
      </c>
    </row>
    <row r="113" ht="22" customHeight="1">
      <c r="A113" s="15" t="n"/>
      <c r="B113" s="37" t="n"/>
      <c r="C113" s="17" t="n"/>
      <c r="D113" s="18" t="n"/>
      <c r="E113" s="38" t="n"/>
      <c r="F113" s="37" t="n"/>
      <c r="G113" s="37" t="n"/>
      <c r="H113" s="17" t="n"/>
      <c r="I113" s="17" t="n"/>
      <c r="J113" s="17" t="n"/>
      <c r="K113" s="20">
        <f>IF(OR(F113="",G113="",H113=""),"",IF(G113&lt;F113,"",IF(H113="One-Time",1,IFERROR(IF(VLOOKUP(H113,'Pricing Setup'!$J$4:$L$8,2,FALSE)&lt;=0,"",1+INT((G113-F113)/VLOOKUP(H113,'Pricing Setup'!$J$4:$L$8,2,FALSE))),""))))</f>
        <v/>
      </c>
      <c r="L113" s="20">
        <f>IF(OR(D113="",'Pricing Setup'!$B$5="",'Pricing Setup'!$B$6="",'Pricing Setup'!$B$6&lt;=0),"",IFERROR(MAX(0,ROUNDUP((D113-'Pricing Setup'!$B$5)/'Pricing Setup'!$B$6,0)),""))</f>
        <v/>
      </c>
      <c r="M113" s="39">
        <f>IF(OR(L113="",'Pricing Setup'!$B$7=""),"",IFERROR(ROUND(L113*'Pricing Setup'!$B$7,2),""))</f>
        <v/>
      </c>
      <c r="N113" s="39">
        <f>IF(OR(M113="",I113="",'Pricing Setup'!$B$4=""),"",IFERROR(ROUND(('Pricing Setup'!$B$4+M113)*VLOOKUP(I113,'Pricing Setup'!$E$4:$G$6,2,FALSE)+VLOOKUP(I113,'Pricing Setup'!$E$4:$G$6,3,FALSE),2),""))</f>
        <v/>
      </c>
      <c r="O113" s="40">
        <f>IF(E113="","",IFERROR(IF(E113&lt;0,"",E113*2),""))</f>
        <v/>
      </c>
      <c r="P113" s="39">
        <f>IF(OR(O113="",'Pricing Setup'!$B$8="",'Pricing Setup'!$B$9=""),"",IFERROR(ROUND(MAX(0,O113-'Pricing Setup'!$B$8)*'Pricing Setup'!$B$9,2),""))</f>
        <v/>
      </c>
      <c r="Q113" s="23">
        <f>IF(H113="","",IFERROR(VLOOKUP(H113,'Pricing Setup'!$J$4:$L$8,3,FALSE),""))</f>
        <v/>
      </c>
      <c r="R113" s="39">
        <f>IF(OR(N113="",P113="",Q113="",'Pricing Setup'!$B$10=""),"",IFERROR(MAX('Pricing Setup'!$B$10,ROUND(N113*(1-Q113)+P113,2)),""))</f>
        <v/>
      </c>
      <c r="S113" s="39">
        <f>IF(OR(K113="",R113=""),"",IFERROR(ROUND(K113*R113,2),""))</f>
        <v/>
      </c>
      <c r="T113" s="24">
        <f>IF(COUNTA(A113:J113)=0,"",IFERROR(IF(OR(A113="",B113="",C113="",D113="",E113="",F113="",G113="",H113="",I113=""),"Incomplete",IF(COUNTIF($A$5:$A$154,A113)&gt;1,"Duplicate ID",IF(OR(D113&lt;=0,E113&lt;0,G113&lt;F113),"Check inputs",IF(OR(K113="",N113="",P113="",Q113="",R113="",S113="",COUNTBLANK('Pricing Setup'!$B$4:$B$11)&gt;0),"Check pricing setup",IF(TODAY()-B113&gt;'Pricing Setup'!$B$11,"Review estimate age","Ready"))))),"Check inputs"))</f>
        <v/>
      </c>
    </row>
    <row r="114" ht="22" customHeight="1">
      <c r="A114" s="15" t="n"/>
      <c r="B114" s="37" t="n"/>
      <c r="C114" s="17" t="n"/>
      <c r="D114" s="18" t="n"/>
      <c r="E114" s="38" t="n"/>
      <c r="F114" s="37" t="n"/>
      <c r="G114" s="37" t="n"/>
      <c r="H114" s="17" t="n"/>
      <c r="I114" s="17" t="n"/>
      <c r="J114" s="17" t="n"/>
      <c r="K114" s="20">
        <f>IF(OR(F114="",G114="",H114=""),"",IF(G114&lt;F114,"",IF(H114="One-Time",1,IFERROR(IF(VLOOKUP(H114,'Pricing Setup'!$J$4:$L$8,2,FALSE)&lt;=0,"",1+INT((G114-F114)/VLOOKUP(H114,'Pricing Setup'!$J$4:$L$8,2,FALSE))),""))))</f>
        <v/>
      </c>
      <c r="L114" s="20">
        <f>IF(OR(D114="",'Pricing Setup'!$B$5="",'Pricing Setup'!$B$6="",'Pricing Setup'!$B$6&lt;=0),"",IFERROR(MAX(0,ROUNDUP((D114-'Pricing Setup'!$B$5)/'Pricing Setup'!$B$6,0)),""))</f>
        <v/>
      </c>
      <c r="M114" s="39">
        <f>IF(OR(L114="",'Pricing Setup'!$B$7=""),"",IFERROR(ROUND(L114*'Pricing Setup'!$B$7,2),""))</f>
        <v/>
      </c>
      <c r="N114" s="39">
        <f>IF(OR(M114="",I114="",'Pricing Setup'!$B$4=""),"",IFERROR(ROUND(('Pricing Setup'!$B$4+M114)*VLOOKUP(I114,'Pricing Setup'!$E$4:$G$6,2,FALSE)+VLOOKUP(I114,'Pricing Setup'!$E$4:$G$6,3,FALSE),2),""))</f>
        <v/>
      </c>
      <c r="O114" s="40">
        <f>IF(E114="","",IFERROR(IF(E114&lt;0,"",E114*2),""))</f>
        <v/>
      </c>
      <c r="P114" s="39">
        <f>IF(OR(O114="",'Pricing Setup'!$B$8="",'Pricing Setup'!$B$9=""),"",IFERROR(ROUND(MAX(0,O114-'Pricing Setup'!$B$8)*'Pricing Setup'!$B$9,2),""))</f>
        <v/>
      </c>
      <c r="Q114" s="23">
        <f>IF(H114="","",IFERROR(VLOOKUP(H114,'Pricing Setup'!$J$4:$L$8,3,FALSE),""))</f>
        <v/>
      </c>
      <c r="R114" s="39">
        <f>IF(OR(N114="",P114="",Q114="",'Pricing Setup'!$B$10=""),"",IFERROR(MAX('Pricing Setup'!$B$10,ROUND(N114*(1-Q114)+P114,2)),""))</f>
        <v/>
      </c>
      <c r="S114" s="39">
        <f>IF(OR(K114="",R114=""),"",IFERROR(ROUND(K114*R114,2),""))</f>
        <v/>
      </c>
      <c r="T114" s="24">
        <f>IF(COUNTA(A114:J114)=0,"",IFERROR(IF(OR(A114="",B114="",C114="",D114="",E114="",F114="",G114="",H114="",I114=""),"Incomplete",IF(COUNTIF($A$5:$A$154,A114)&gt;1,"Duplicate ID",IF(OR(D114&lt;=0,E114&lt;0,G114&lt;F114),"Check inputs",IF(OR(K114="",N114="",P114="",Q114="",R114="",S114="",COUNTBLANK('Pricing Setup'!$B$4:$B$11)&gt;0),"Check pricing setup",IF(TODAY()-B114&gt;'Pricing Setup'!$B$11,"Review estimate age","Ready"))))),"Check inputs"))</f>
        <v/>
      </c>
    </row>
    <row r="115" ht="22" customHeight="1">
      <c r="A115" s="15" t="n"/>
      <c r="B115" s="37" t="n"/>
      <c r="C115" s="17" t="n"/>
      <c r="D115" s="18" t="n"/>
      <c r="E115" s="38" t="n"/>
      <c r="F115" s="37" t="n"/>
      <c r="G115" s="37" t="n"/>
      <c r="H115" s="17" t="n"/>
      <c r="I115" s="17" t="n"/>
      <c r="J115" s="17" t="n"/>
      <c r="K115" s="20">
        <f>IF(OR(F115="",G115="",H115=""),"",IF(G115&lt;F115,"",IF(H115="One-Time",1,IFERROR(IF(VLOOKUP(H115,'Pricing Setup'!$J$4:$L$8,2,FALSE)&lt;=0,"",1+INT((G115-F115)/VLOOKUP(H115,'Pricing Setup'!$J$4:$L$8,2,FALSE))),""))))</f>
        <v/>
      </c>
      <c r="L115" s="20">
        <f>IF(OR(D115="",'Pricing Setup'!$B$5="",'Pricing Setup'!$B$6="",'Pricing Setup'!$B$6&lt;=0),"",IFERROR(MAX(0,ROUNDUP((D115-'Pricing Setup'!$B$5)/'Pricing Setup'!$B$6,0)),""))</f>
        <v/>
      </c>
      <c r="M115" s="39">
        <f>IF(OR(L115="",'Pricing Setup'!$B$7=""),"",IFERROR(ROUND(L115*'Pricing Setup'!$B$7,2),""))</f>
        <v/>
      </c>
      <c r="N115" s="39">
        <f>IF(OR(M115="",I115="",'Pricing Setup'!$B$4=""),"",IFERROR(ROUND(('Pricing Setup'!$B$4+M115)*VLOOKUP(I115,'Pricing Setup'!$E$4:$G$6,2,FALSE)+VLOOKUP(I115,'Pricing Setup'!$E$4:$G$6,3,FALSE),2),""))</f>
        <v/>
      </c>
      <c r="O115" s="40">
        <f>IF(E115="","",IFERROR(IF(E115&lt;0,"",E115*2),""))</f>
        <v/>
      </c>
      <c r="P115" s="39">
        <f>IF(OR(O115="",'Pricing Setup'!$B$8="",'Pricing Setup'!$B$9=""),"",IFERROR(ROUND(MAX(0,O115-'Pricing Setup'!$B$8)*'Pricing Setup'!$B$9,2),""))</f>
        <v/>
      </c>
      <c r="Q115" s="23">
        <f>IF(H115="","",IFERROR(VLOOKUP(H115,'Pricing Setup'!$J$4:$L$8,3,FALSE),""))</f>
        <v/>
      </c>
      <c r="R115" s="39">
        <f>IF(OR(N115="",P115="",Q115="",'Pricing Setup'!$B$10=""),"",IFERROR(MAX('Pricing Setup'!$B$10,ROUND(N115*(1-Q115)+P115,2)),""))</f>
        <v/>
      </c>
      <c r="S115" s="39">
        <f>IF(OR(K115="",R115=""),"",IFERROR(ROUND(K115*R115,2),""))</f>
        <v/>
      </c>
      <c r="T115" s="24">
        <f>IF(COUNTA(A115:J115)=0,"",IFERROR(IF(OR(A115="",B115="",C115="",D115="",E115="",F115="",G115="",H115="",I115=""),"Incomplete",IF(COUNTIF($A$5:$A$154,A115)&gt;1,"Duplicate ID",IF(OR(D115&lt;=0,E115&lt;0,G115&lt;F115),"Check inputs",IF(OR(K115="",N115="",P115="",Q115="",R115="",S115="",COUNTBLANK('Pricing Setup'!$B$4:$B$11)&gt;0),"Check pricing setup",IF(TODAY()-B115&gt;'Pricing Setup'!$B$11,"Review estimate age","Ready"))))),"Check inputs"))</f>
        <v/>
      </c>
    </row>
    <row r="116" ht="22" customHeight="1">
      <c r="A116" s="15" t="n"/>
      <c r="B116" s="37" t="n"/>
      <c r="C116" s="17" t="n"/>
      <c r="D116" s="18" t="n"/>
      <c r="E116" s="38" t="n"/>
      <c r="F116" s="37" t="n"/>
      <c r="G116" s="37" t="n"/>
      <c r="H116" s="17" t="n"/>
      <c r="I116" s="17" t="n"/>
      <c r="J116" s="17" t="n"/>
      <c r="K116" s="20">
        <f>IF(OR(F116="",G116="",H116=""),"",IF(G116&lt;F116,"",IF(H116="One-Time",1,IFERROR(IF(VLOOKUP(H116,'Pricing Setup'!$J$4:$L$8,2,FALSE)&lt;=0,"",1+INT((G116-F116)/VLOOKUP(H116,'Pricing Setup'!$J$4:$L$8,2,FALSE))),""))))</f>
        <v/>
      </c>
      <c r="L116" s="20">
        <f>IF(OR(D116="",'Pricing Setup'!$B$5="",'Pricing Setup'!$B$6="",'Pricing Setup'!$B$6&lt;=0),"",IFERROR(MAX(0,ROUNDUP((D116-'Pricing Setup'!$B$5)/'Pricing Setup'!$B$6,0)),""))</f>
        <v/>
      </c>
      <c r="M116" s="39">
        <f>IF(OR(L116="",'Pricing Setup'!$B$7=""),"",IFERROR(ROUND(L116*'Pricing Setup'!$B$7,2),""))</f>
        <v/>
      </c>
      <c r="N116" s="39">
        <f>IF(OR(M116="",I116="",'Pricing Setup'!$B$4=""),"",IFERROR(ROUND(('Pricing Setup'!$B$4+M116)*VLOOKUP(I116,'Pricing Setup'!$E$4:$G$6,2,FALSE)+VLOOKUP(I116,'Pricing Setup'!$E$4:$G$6,3,FALSE),2),""))</f>
        <v/>
      </c>
      <c r="O116" s="40">
        <f>IF(E116="","",IFERROR(IF(E116&lt;0,"",E116*2),""))</f>
        <v/>
      </c>
      <c r="P116" s="39">
        <f>IF(OR(O116="",'Pricing Setup'!$B$8="",'Pricing Setup'!$B$9=""),"",IFERROR(ROUND(MAX(0,O116-'Pricing Setup'!$B$8)*'Pricing Setup'!$B$9,2),""))</f>
        <v/>
      </c>
      <c r="Q116" s="23">
        <f>IF(H116="","",IFERROR(VLOOKUP(H116,'Pricing Setup'!$J$4:$L$8,3,FALSE),""))</f>
        <v/>
      </c>
      <c r="R116" s="39">
        <f>IF(OR(N116="",P116="",Q116="",'Pricing Setup'!$B$10=""),"",IFERROR(MAX('Pricing Setup'!$B$10,ROUND(N116*(1-Q116)+P116,2)),""))</f>
        <v/>
      </c>
      <c r="S116" s="39">
        <f>IF(OR(K116="",R116=""),"",IFERROR(ROUND(K116*R116,2),""))</f>
        <v/>
      </c>
      <c r="T116" s="24">
        <f>IF(COUNTA(A116:J116)=0,"",IFERROR(IF(OR(A116="",B116="",C116="",D116="",E116="",F116="",G116="",H116="",I116=""),"Incomplete",IF(COUNTIF($A$5:$A$154,A116)&gt;1,"Duplicate ID",IF(OR(D116&lt;=0,E116&lt;0,G116&lt;F116),"Check inputs",IF(OR(K116="",N116="",P116="",Q116="",R116="",S116="",COUNTBLANK('Pricing Setup'!$B$4:$B$11)&gt;0),"Check pricing setup",IF(TODAY()-B116&gt;'Pricing Setup'!$B$11,"Review estimate age","Ready"))))),"Check inputs"))</f>
        <v/>
      </c>
    </row>
    <row r="117" ht="22" customHeight="1">
      <c r="A117" s="15" t="n"/>
      <c r="B117" s="37" t="n"/>
      <c r="C117" s="17" t="n"/>
      <c r="D117" s="18" t="n"/>
      <c r="E117" s="38" t="n"/>
      <c r="F117" s="37" t="n"/>
      <c r="G117" s="37" t="n"/>
      <c r="H117" s="17" t="n"/>
      <c r="I117" s="17" t="n"/>
      <c r="J117" s="17" t="n"/>
      <c r="K117" s="20">
        <f>IF(OR(F117="",G117="",H117=""),"",IF(G117&lt;F117,"",IF(H117="One-Time",1,IFERROR(IF(VLOOKUP(H117,'Pricing Setup'!$J$4:$L$8,2,FALSE)&lt;=0,"",1+INT((G117-F117)/VLOOKUP(H117,'Pricing Setup'!$J$4:$L$8,2,FALSE))),""))))</f>
        <v/>
      </c>
      <c r="L117" s="20">
        <f>IF(OR(D117="",'Pricing Setup'!$B$5="",'Pricing Setup'!$B$6="",'Pricing Setup'!$B$6&lt;=0),"",IFERROR(MAX(0,ROUNDUP((D117-'Pricing Setup'!$B$5)/'Pricing Setup'!$B$6,0)),""))</f>
        <v/>
      </c>
      <c r="M117" s="39">
        <f>IF(OR(L117="",'Pricing Setup'!$B$7=""),"",IFERROR(ROUND(L117*'Pricing Setup'!$B$7,2),""))</f>
        <v/>
      </c>
      <c r="N117" s="39">
        <f>IF(OR(M117="",I117="",'Pricing Setup'!$B$4=""),"",IFERROR(ROUND(('Pricing Setup'!$B$4+M117)*VLOOKUP(I117,'Pricing Setup'!$E$4:$G$6,2,FALSE)+VLOOKUP(I117,'Pricing Setup'!$E$4:$G$6,3,FALSE),2),""))</f>
        <v/>
      </c>
      <c r="O117" s="40">
        <f>IF(E117="","",IFERROR(IF(E117&lt;0,"",E117*2),""))</f>
        <v/>
      </c>
      <c r="P117" s="39">
        <f>IF(OR(O117="",'Pricing Setup'!$B$8="",'Pricing Setup'!$B$9=""),"",IFERROR(ROUND(MAX(0,O117-'Pricing Setup'!$B$8)*'Pricing Setup'!$B$9,2),""))</f>
        <v/>
      </c>
      <c r="Q117" s="23">
        <f>IF(H117="","",IFERROR(VLOOKUP(H117,'Pricing Setup'!$J$4:$L$8,3,FALSE),""))</f>
        <v/>
      </c>
      <c r="R117" s="39">
        <f>IF(OR(N117="",P117="",Q117="",'Pricing Setup'!$B$10=""),"",IFERROR(MAX('Pricing Setup'!$B$10,ROUND(N117*(1-Q117)+P117,2)),""))</f>
        <v/>
      </c>
      <c r="S117" s="39">
        <f>IF(OR(K117="",R117=""),"",IFERROR(ROUND(K117*R117,2),""))</f>
        <v/>
      </c>
      <c r="T117" s="24">
        <f>IF(COUNTA(A117:J117)=0,"",IFERROR(IF(OR(A117="",B117="",C117="",D117="",E117="",F117="",G117="",H117="",I117=""),"Incomplete",IF(COUNTIF($A$5:$A$154,A117)&gt;1,"Duplicate ID",IF(OR(D117&lt;=0,E117&lt;0,G117&lt;F117),"Check inputs",IF(OR(K117="",N117="",P117="",Q117="",R117="",S117="",COUNTBLANK('Pricing Setup'!$B$4:$B$11)&gt;0),"Check pricing setup",IF(TODAY()-B117&gt;'Pricing Setup'!$B$11,"Review estimate age","Ready"))))),"Check inputs"))</f>
        <v/>
      </c>
    </row>
    <row r="118" ht="22" customHeight="1">
      <c r="A118" s="15" t="n"/>
      <c r="B118" s="37" t="n"/>
      <c r="C118" s="17" t="n"/>
      <c r="D118" s="18" t="n"/>
      <c r="E118" s="38" t="n"/>
      <c r="F118" s="37" t="n"/>
      <c r="G118" s="37" t="n"/>
      <c r="H118" s="17" t="n"/>
      <c r="I118" s="17" t="n"/>
      <c r="J118" s="17" t="n"/>
      <c r="K118" s="20">
        <f>IF(OR(F118="",G118="",H118=""),"",IF(G118&lt;F118,"",IF(H118="One-Time",1,IFERROR(IF(VLOOKUP(H118,'Pricing Setup'!$J$4:$L$8,2,FALSE)&lt;=0,"",1+INT((G118-F118)/VLOOKUP(H118,'Pricing Setup'!$J$4:$L$8,2,FALSE))),""))))</f>
        <v/>
      </c>
      <c r="L118" s="20">
        <f>IF(OR(D118="",'Pricing Setup'!$B$5="",'Pricing Setup'!$B$6="",'Pricing Setup'!$B$6&lt;=0),"",IFERROR(MAX(0,ROUNDUP((D118-'Pricing Setup'!$B$5)/'Pricing Setup'!$B$6,0)),""))</f>
        <v/>
      </c>
      <c r="M118" s="39">
        <f>IF(OR(L118="",'Pricing Setup'!$B$7=""),"",IFERROR(ROUND(L118*'Pricing Setup'!$B$7,2),""))</f>
        <v/>
      </c>
      <c r="N118" s="39">
        <f>IF(OR(M118="",I118="",'Pricing Setup'!$B$4=""),"",IFERROR(ROUND(('Pricing Setup'!$B$4+M118)*VLOOKUP(I118,'Pricing Setup'!$E$4:$G$6,2,FALSE)+VLOOKUP(I118,'Pricing Setup'!$E$4:$G$6,3,FALSE),2),""))</f>
        <v/>
      </c>
      <c r="O118" s="40">
        <f>IF(E118="","",IFERROR(IF(E118&lt;0,"",E118*2),""))</f>
        <v/>
      </c>
      <c r="P118" s="39">
        <f>IF(OR(O118="",'Pricing Setup'!$B$8="",'Pricing Setup'!$B$9=""),"",IFERROR(ROUND(MAX(0,O118-'Pricing Setup'!$B$8)*'Pricing Setup'!$B$9,2),""))</f>
        <v/>
      </c>
      <c r="Q118" s="23">
        <f>IF(H118="","",IFERROR(VLOOKUP(H118,'Pricing Setup'!$J$4:$L$8,3,FALSE),""))</f>
        <v/>
      </c>
      <c r="R118" s="39">
        <f>IF(OR(N118="",P118="",Q118="",'Pricing Setup'!$B$10=""),"",IFERROR(MAX('Pricing Setup'!$B$10,ROUND(N118*(1-Q118)+P118,2)),""))</f>
        <v/>
      </c>
      <c r="S118" s="39">
        <f>IF(OR(K118="",R118=""),"",IFERROR(ROUND(K118*R118,2),""))</f>
        <v/>
      </c>
      <c r="T118" s="24">
        <f>IF(COUNTA(A118:J118)=0,"",IFERROR(IF(OR(A118="",B118="",C118="",D118="",E118="",F118="",G118="",H118="",I118=""),"Incomplete",IF(COUNTIF($A$5:$A$154,A118)&gt;1,"Duplicate ID",IF(OR(D118&lt;=0,E118&lt;0,G118&lt;F118),"Check inputs",IF(OR(K118="",N118="",P118="",Q118="",R118="",S118="",COUNTBLANK('Pricing Setup'!$B$4:$B$11)&gt;0),"Check pricing setup",IF(TODAY()-B118&gt;'Pricing Setup'!$B$11,"Review estimate age","Ready"))))),"Check inputs"))</f>
        <v/>
      </c>
    </row>
    <row r="119" ht="22" customHeight="1">
      <c r="A119" s="15" t="n"/>
      <c r="B119" s="37" t="n"/>
      <c r="C119" s="17" t="n"/>
      <c r="D119" s="18" t="n"/>
      <c r="E119" s="38" t="n"/>
      <c r="F119" s="37" t="n"/>
      <c r="G119" s="37" t="n"/>
      <c r="H119" s="17" t="n"/>
      <c r="I119" s="17" t="n"/>
      <c r="J119" s="17" t="n"/>
      <c r="K119" s="20">
        <f>IF(OR(F119="",G119="",H119=""),"",IF(G119&lt;F119,"",IF(H119="One-Time",1,IFERROR(IF(VLOOKUP(H119,'Pricing Setup'!$J$4:$L$8,2,FALSE)&lt;=0,"",1+INT((G119-F119)/VLOOKUP(H119,'Pricing Setup'!$J$4:$L$8,2,FALSE))),""))))</f>
        <v/>
      </c>
      <c r="L119" s="20">
        <f>IF(OR(D119="",'Pricing Setup'!$B$5="",'Pricing Setup'!$B$6="",'Pricing Setup'!$B$6&lt;=0),"",IFERROR(MAX(0,ROUNDUP((D119-'Pricing Setup'!$B$5)/'Pricing Setup'!$B$6,0)),""))</f>
        <v/>
      </c>
      <c r="M119" s="39">
        <f>IF(OR(L119="",'Pricing Setup'!$B$7=""),"",IFERROR(ROUND(L119*'Pricing Setup'!$B$7,2),""))</f>
        <v/>
      </c>
      <c r="N119" s="39">
        <f>IF(OR(M119="",I119="",'Pricing Setup'!$B$4=""),"",IFERROR(ROUND(('Pricing Setup'!$B$4+M119)*VLOOKUP(I119,'Pricing Setup'!$E$4:$G$6,2,FALSE)+VLOOKUP(I119,'Pricing Setup'!$E$4:$G$6,3,FALSE),2),""))</f>
        <v/>
      </c>
      <c r="O119" s="40">
        <f>IF(E119="","",IFERROR(IF(E119&lt;0,"",E119*2),""))</f>
        <v/>
      </c>
      <c r="P119" s="39">
        <f>IF(OR(O119="",'Pricing Setup'!$B$8="",'Pricing Setup'!$B$9=""),"",IFERROR(ROUND(MAX(0,O119-'Pricing Setup'!$B$8)*'Pricing Setup'!$B$9,2),""))</f>
        <v/>
      </c>
      <c r="Q119" s="23">
        <f>IF(H119="","",IFERROR(VLOOKUP(H119,'Pricing Setup'!$J$4:$L$8,3,FALSE),""))</f>
        <v/>
      </c>
      <c r="R119" s="39">
        <f>IF(OR(N119="",P119="",Q119="",'Pricing Setup'!$B$10=""),"",IFERROR(MAX('Pricing Setup'!$B$10,ROUND(N119*(1-Q119)+P119,2)),""))</f>
        <v/>
      </c>
      <c r="S119" s="39">
        <f>IF(OR(K119="",R119=""),"",IFERROR(ROUND(K119*R119,2),""))</f>
        <v/>
      </c>
      <c r="T119" s="24">
        <f>IF(COUNTA(A119:J119)=0,"",IFERROR(IF(OR(A119="",B119="",C119="",D119="",E119="",F119="",G119="",H119="",I119=""),"Incomplete",IF(COUNTIF($A$5:$A$154,A119)&gt;1,"Duplicate ID",IF(OR(D119&lt;=0,E119&lt;0,G119&lt;F119),"Check inputs",IF(OR(K119="",N119="",P119="",Q119="",R119="",S119="",COUNTBLANK('Pricing Setup'!$B$4:$B$11)&gt;0),"Check pricing setup",IF(TODAY()-B119&gt;'Pricing Setup'!$B$11,"Review estimate age","Ready"))))),"Check inputs"))</f>
        <v/>
      </c>
    </row>
    <row r="120" ht="22" customHeight="1">
      <c r="A120" s="15" t="n"/>
      <c r="B120" s="37" t="n"/>
      <c r="C120" s="17" t="n"/>
      <c r="D120" s="18" t="n"/>
      <c r="E120" s="38" t="n"/>
      <c r="F120" s="37" t="n"/>
      <c r="G120" s="37" t="n"/>
      <c r="H120" s="17" t="n"/>
      <c r="I120" s="17" t="n"/>
      <c r="J120" s="17" t="n"/>
      <c r="K120" s="20">
        <f>IF(OR(F120="",G120="",H120=""),"",IF(G120&lt;F120,"",IF(H120="One-Time",1,IFERROR(IF(VLOOKUP(H120,'Pricing Setup'!$J$4:$L$8,2,FALSE)&lt;=0,"",1+INT((G120-F120)/VLOOKUP(H120,'Pricing Setup'!$J$4:$L$8,2,FALSE))),""))))</f>
        <v/>
      </c>
      <c r="L120" s="20">
        <f>IF(OR(D120="",'Pricing Setup'!$B$5="",'Pricing Setup'!$B$6="",'Pricing Setup'!$B$6&lt;=0),"",IFERROR(MAX(0,ROUNDUP((D120-'Pricing Setup'!$B$5)/'Pricing Setup'!$B$6,0)),""))</f>
        <v/>
      </c>
      <c r="M120" s="39">
        <f>IF(OR(L120="",'Pricing Setup'!$B$7=""),"",IFERROR(ROUND(L120*'Pricing Setup'!$B$7,2),""))</f>
        <v/>
      </c>
      <c r="N120" s="39">
        <f>IF(OR(M120="",I120="",'Pricing Setup'!$B$4=""),"",IFERROR(ROUND(('Pricing Setup'!$B$4+M120)*VLOOKUP(I120,'Pricing Setup'!$E$4:$G$6,2,FALSE)+VLOOKUP(I120,'Pricing Setup'!$E$4:$G$6,3,FALSE),2),""))</f>
        <v/>
      </c>
      <c r="O120" s="40">
        <f>IF(E120="","",IFERROR(IF(E120&lt;0,"",E120*2),""))</f>
        <v/>
      </c>
      <c r="P120" s="39">
        <f>IF(OR(O120="",'Pricing Setup'!$B$8="",'Pricing Setup'!$B$9=""),"",IFERROR(ROUND(MAX(0,O120-'Pricing Setup'!$B$8)*'Pricing Setup'!$B$9,2),""))</f>
        <v/>
      </c>
      <c r="Q120" s="23">
        <f>IF(H120="","",IFERROR(VLOOKUP(H120,'Pricing Setup'!$J$4:$L$8,3,FALSE),""))</f>
        <v/>
      </c>
      <c r="R120" s="39">
        <f>IF(OR(N120="",P120="",Q120="",'Pricing Setup'!$B$10=""),"",IFERROR(MAX('Pricing Setup'!$B$10,ROUND(N120*(1-Q120)+P120,2)),""))</f>
        <v/>
      </c>
      <c r="S120" s="39">
        <f>IF(OR(K120="",R120=""),"",IFERROR(ROUND(K120*R120,2),""))</f>
        <v/>
      </c>
      <c r="T120" s="24">
        <f>IF(COUNTA(A120:J120)=0,"",IFERROR(IF(OR(A120="",B120="",C120="",D120="",E120="",F120="",G120="",H120="",I120=""),"Incomplete",IF(COUNTIF($A$5:$A$154,A120)&gt;1,"Duplicate ID",IF(OR(D120&lt;=0,E120&lt;0,G120&lt;F120),"Check inputs",IF(OR(K120="",N120="",P120="",Q120="",R120="",S120="",COUNTBLANK('Pricing Setup'!$B$4:$B$11)&gt;0),"Check pricing setup",IF(TODAY()-B120&gt;'Pricing Setup'!$B$11,"Review estimate age","Ready"))))),"Check inputs"))</f>
        <v/>
      </c>
    </row>
    <row r="121" ht="22" customHeight="1">
      <c r="A121" s="15" t="n"/>
      <c r="B121" s="37" t="n"/>
      <c r="C121" s="17" t="n"/>
      <c r="D121" s="18" t="n"/>
      <c r="E121" s="38" t="n"/>
      <c r="F121" s="37" t="n"/>
      <c r="G121" s="37" t="n"/>
      <c r="H121" s="17" t="n"/>
      <c r="I121" s="17" t="n"/>
      <c r="J121" s="17" t="n"/>
      <c r="K121" s="20">
        <f>IF(OR(F121="",G121="",H121=""),"",IF(G121&lt;F121,"",IF(H121="One-Time",1,IFERROR(IF(VLOOKUP(H121,'Pricing Setup'!$J$4:$L$8,2,FALSE)&lt;=0,"",1+INT((G121-F121)/VLOOKUP(H121,'Pricing Setup'!$J$4:$L$8,2,FALSE))),""))))</f>
        <v/>
      </c>
      <c r="L121" s="20">
        <f>IF(OR(D121="",'Pricing Setup'!$B$5="",'Pricing Setup'!$B$6="",'Pricing Setup'!$B$6&lt;=0),"",IFERROR(MAX(0,ROUNDUP((D121-'Pricing Setup'!$B$5)/'Pricing Setup'!$B$6,0)),""))</f>
        <v/>
      </c>
      <c r="M121" s="39">
        <f>IF(OR(L121="",'Pricing Setup'!$B$7=""),"",IFERROR(ROUND(L121*'Pricing Setup'!$B$7,2),""))</f>
        <v/>
      </c>
      <c r="N121" s="39">
        <f>IF(OR(M121="",I121="",'Pricing Setup'!$B$4=""),"",IFERROR(ROUND(('Pricing Setup'!$B$4+M121)*VLOOKUP(I121,'Pricing Setup'!$E$4:$G$6,2,FALSE)+VLOOKUP(I121,'Pricing Setup'!$E$4:$G$6,3,FALSE),2),""))</f>
        <v/>
      </c>
      <c r="O121" s="40">
        <f>IF(E121="","",IFERROR(IF(E121&lt;0,"",E121*2),""))</f>
        <v/>
      </c>
      <c r="P121" s="39">
        <f>IF(OR(O121="",'Pricing Setup'!$B$8="",'Pricing Setup'!$B$9=""),"",IFERROR(ROUND(MAX(0,O121-'Pricing Setup'!$B$8)*'Pricing Setup'!$B$9,2),""))</f>
        <v/>
      </c>
      <c r="Q121" s="23">
        <f>IF(H121="","",IFERROR(VLOOKUP(H121,'Pricing Setup'!$J$4:$L$8,3,FALSE),""))</f>
        <v/>
      </c>
      <c r="R121" s="39">
        <f>IF(OR(N121="",P121="",Q121="",'Pricing Setup'!$B$10=""),"",IFERROR(MAX('Pricing Setup'!$B$10,ROUND(N121*(1-Q121)+P121,2)),""))</f>
        <v/>
      </c>
      <c r="S121" s="39">
        <f>IF(OR(K121="",R121=""),"",IFERROR(ROUND(K121*R121,2),""))</f>
        <v/>
      </c>
      <c r="T121" s="24">
        <f>IF(COUNTA(A121:J121)=0,"",IFERROR(IF(OR(A121="",B121="",C121="",D121="",E121="",F121="",G121="",H121="",I121=""),"Incomplete",IF(COUNTIF($A$5:$A$154,A121)&gt;1,"Duplicate ID",IF(OR(D121&lt;=0,E121&lt;0,G121&lt;F121),"Check inputs",IF(OR(K121="",N121="",P121="",Q121="",R121="",S121="",COUNTBLANK('Pricing Setup'!$B$4:$B$11)&gt;0),"Check pricing setup",IF(TODAY()-B121&gt;'Pricing Setup'!$B$11,"Review estimate age","Ready"))))),"Check inputs"))</f>
        <v/>
      </c>
    </row>
    <row r="122" ht="22" customHeight="1">
      <c r="A122" s="15" t="n"/>
      <c r="B122" s="37" t="n"/>
      <c r="C122" s="17" t="n"/>
      <c r="D122" s="18" t="n"/>
      <c r="E122" s="38" t="n"/>
      <c r="F122" s="37" t="n"/>
      <c r="G122" s="37" t="n"/>
      <c r="H122" s="17" t="n"/>
      <c r="I122" s="17" t="n"/>
      <c r="J122" s="17" t="n"/>
      <c r="K122" s="20">
        <f>IF(OR(F122="",G122="",H122=""),"",IF(G122&lt;F122,"",IF(H122="One-Time",1,IFERROR(IF(VLOOKUP(H122,'Pricing Setup'!$J$4:$L$8,2,FALSE)&lt;=0,"",1+INT((G122-F122)/VLOOKUP(H122,'Pricing Setup'!$J$4:$L$8,2,FALSE))),""))))</f>
        <v/>
      </c>
      <c r="L122" s="20">
        <f>IF(OR(D122="",'Pricing Setup'!$B$5="",'Pricing Setup'!$B$6="",'Pricing Setup'!$B$6&lt;=0),"",IFERROR(MAX(0,ROUNDUP((D122-'Pricing Setup'!$B$5)/'Pricing Setup'!$B$6,0)),""))</f>
        <v/>
      </c>
      <c r="M122" s="39">
        <f>IF(OR(L122="",'Pricing Setup'!$B$7=""),"",IFERROR(ROUND(L122*'Pricing Setup'!$B$7,2),""))</f>
        <v/>
      </c>
      <c r="N122" s="39">
        <f>IF(OR(M122="",I122="",'Pricing Setup'!$B$4=""),"",IFERROR(ROUND(('Pricing Setup'!$B$4+M122)*VLOOKUP(I122,'Pricing Setup'!$E$4:$G$6,2,FALSE)+VLOOKUP(I122,'Pricing Setup'!$E$4:$G$6,3,FALSE),2),""))</f>
        <v/>
      </c>
      <c r="O122" s="40">
        <f>IF(E122="","",IFERROR(IF(E122&lt;0,"",E122*2),""))</f>
        <v/>
      </c>
      <c r="P122" s="39">
        <f>IF(OR(O122="",'Pricing Setup'!$B$8="",'Pricing Setup'!$B$9=""),"",IFERROR(ROUND(MAX(0,O122-'Pricing Setup'!$B$8)*'Pricing Setup'!$B$9,2),""))</f>
        <v/>
      </c>
      <c r="Q122" s="23">
        <f>IF(H122="","",IFERROR(VLOOKUP(H122,'Pricing Setup'!$J$4:$L$8,3,FALSE),""))</f>
        <v/>
      </c>
      <c r="R122" s="39">
        <f>IF(OR(N122="",P122="",Q122="",'Pricing Setup'!$B$10=""),"",IFERROR(MAX('Pricing Setup'!$B$10,ROUND(N122*(1-Q122)+P122,2)),""))</f>
        <v/>
      </c>
      <c r="S122" s="39">
        <f>IF(OR(K122="",R122=""),"",IFERROR(ROUND(K122*R122,2),""))</f>
        <v/>
      </c>
      <c r="T122" s="24">
        <f>IF(COUNTA(A122:J122)=0,"",IFERROR(IF(OR(A122="",B122="",C122="",D122="",E122="",F122="",G122="",H122="",I122=""),"Incomplete",IF(COUNTIF($A$5:$A$154,A122)&gt;1,"Duplicate ID",IF(OR(D122&lt;=0,E122&lt;0,G122&lt;F122),"Check inputs",IF(OR(K122="",N122="",P122="",Q122="",R122="",S122="",COUNTBLANK('Pricing Setup'!$B$4:$B$11)&gt;0),"Check pricing setup",IF(TODAY()-B122&gt;'Pricing Setup'!$B$11,"Review estimate age","Ready"))))),"Check inputs"))</f>
        <v/>
      </c>
    </row>
    <row r="123" ht="22" customHeight="1">
      <c r="A123" s="15" t="n"/>
      <c r="B123" s="37" t="n"/>
      <c r="C123" s="17" t="n"/>
      <c r="D123" s="18" t="n"/>
      <c r="E123" s="38" t="n"/>
      <c r="F123" s="37" t="n"/>
      <c r="G123" s="37" t="n"/>
      <c r="H123" s="17" t="n"/>
      <c r="I123" s="17" t="n"/>
      <c r="J123" s="17" t="n"/>
      <c r="K123" s="20">
        <f>IF(OR(F123="",G123="",H123=""),"",IF(G123&lt;F123,"",IF(H123="One-Time",1,IFERROR(IF(VLOOKUP(H123,'Pricing Setup'!$J$4:$L$8,2,FALSE)&lt;=0,"",1+INT((G123-F123)/VLOOKUP(H123,'Pricing Setup'!$J$4:$L$8,2,FALSE))),""))))</f>
        <v/>
      </c>
      <c r="L123" s="20">
        <f>IF(OR(D123="",'Pricing Setup'!$B$5="",'Pricing Setup'!$B$6="",'Pricing Setup'!$B$6&lt;=0),"",IFERROR(MAX(0,ROUNDUP((D123-'Pricing Setup'!$B$5)/'Pricing Setup'!$B$6,0)),""))</f>
        <v/>
      </c>
      <c r="M123" s="39">
        <f>IF(OR(L123="",'Pricing Setup'!$B$7=""),"",IFERROR(ROUND(L123*'Pricing Setup'!$B$7,2),""))</f>
        <v/>
      </c>
      <c r="N123" s="39">
        <f>IF(OR(M123="",I123="",'Pricing Setup'!$B$4=""),"",IFERROR(ROUND(('Pricing Setup'!$B$4+M123)*VLOOKUP(I123,'Pricing Setup'!$E$4:$G$6,2,FALSE)+VLOOKUP(I123,'Pricing Setup'!$E$4:$G$6,3,FALSE),2),""))</f>
        <v/>
      </c>
      <c r="O123" s="40">
        <f>IF(E123="","",IFERROR(IF(E123&lt;0,"",E123*2),""))</f>
        <v/>
      </c>
      <c r="P123" s="39">
        <f>IF(OR(O123="",'Pricing Setup'!$B$8="",'Pricing Setup'!$B$9=""),"",IFERROR(ROUND(MAX(0,O123-'Pricing Setup'!$B$8)*'Pricing Setup'!$B$9,2),""))</f>
        <v/>
      </c>
      <c r="Q123" s="23">
        <f>IF(H123="","",IFERROR(VLOOKUP(H123,'Pricing Setup'!$J$4:$L$8,3,FALSE),""))</f>
        <v/>
      </c>
      <c r="R123" s="39">
        <f>IF(OR(N123="",P123="",Q123="",'Pricing Setup'!$B$10=""),"",IFERROR(MAX('Pricing Setup'!$B$10,ROUND(N123*(1-Q123)+P123,2)),""))</f>
        <v/>
      </c>
      <c r="S123" s="39">
        <f>IF(OR(K123="",R123=""),"",IFERROR(ROUND(K123*R123,2),""))</f>
        <v/>
      </c>
      <c r="T123" s="24">
        <f>IF(COUNTA(A123:J123)=0,"",IFERROR(IF(OR(A123="",B123="",C123="",D123="",E123="",F123="",G123="",H123="",I123=""),"Incomplete",IF(COUNTIF($A$5:$A$154,A123)&gt;1,"Duplicate ID",IF(OR(D123&lt;=0,E123&lt;0,G123&lt;F123),"Check inputs",IF(OR(K123="",N123="",P123="",Q123="",R123="",S123="",COUNTBLANK('Pricing Setup'!$B$4:$B$11)&gt;0),"Check pricing setup",IF(TODAY()-B123&gt;'Pricing Setup'!$B$11,"Review estimate age","Ready"))))),"Check inputs"))</f>
        <v/>
      </c>
    </row>
    <row r="124" ht="22" customHeight="1">
      <c r="A124" s="15" t="n"/>
      <c r="B124" s="37" t="n"/>
      <c r="C124" s="17" t="n"/>
      <c r="D124" s="18" t="n"/>
      <c r="E124" s="38" t="n"/>
      <c r="F124" s="37" t="n"/>
      <c r="G124" s="37" t="n"/>
      <c r="H124" s="17" t="n"/>
      <c r="I124" s="17" t="n"/>
      <c r="J124" s="17" t="n"/>
      <c r="K124" s="20">
        <f>IF(OR(F124="",G124="",H124=""),"",IF(G124&lt;F124,"",IF(H124="One-Time",1,IFERROR(IF(VLOOKUP(H124,'Pricing Setup'!$J$4:$L$8,2,FALSE)&lt;=0,"",1+INT((G124-F124)/VLOOKUP(H124,'Pricing Setup'!$J$4:$L$8,2,FALSE))),""))))</f>
        <v/>
      </c>
      <c r="L124" s="20">
        <f>IF(OR(D124="",'Pricing Setup'!$B$5="",'Pricing Setup'!$B$6="",'Pricing Setup'!$B$6&lt;=0),"",IFERROR(MAX(0,ROUNDUP((D124-'Pricing Setup'!$B$5)/'Pricing Setup'!$B$6,0)),""))</f>
        <v/>
      </c>
      <c r="M124" s="39">
        <f>IF(OR(L124="",'Pricing Setup'!$B$7=""),"",IFERROR(ROUND(L124*'Pricing Setup'!$B$7,2),""))</f>
        <v/>
      </c>
      <c r="N124" s="39">
        <f>IF(OR(M124="",I124="",'Pricing Setup'!$B$4=""),"",IFERROR(ROUND(('Pricing Setup'!$B$4+M124)*VLOOKUP(I124,'Pricing Setup'!$E$4:$G$6,2,FALSE)+VLOOKUP(I124,'Pricing Setup'!$E$4:$G$6,3,FALSE),2),""))</f>
        <v/>
      </c>
      <c r="O124" s="40">
        <f>IF(E124="","",IFERROR(IF(E124&lt;0,"",E124*2),""))</f>
        <v/>
      </c>
      <c r="P124" s="39">
        <f>IF(OR(O124="",'Pricing Setup'!$B$8="",'Pricing Setup'!$B$9=""),"",IFERROR(ROUND(MAX(0,O124-'Pricing Setup'!$B$8)*'Pricing Setup'!$B$9,2),""))</f>
        <v/>
      </c>
      <c r="Q124" s="23">
        <f>IF(H124="","",IFERROR(VLOOKUP(H124,'Pricing Setup'!$J$4:$L$8,3,FALSE),""))</f>
        <v/>
      </c>
      <c r="R124" s="39">
        <f>IF(OR(N124="",P124="",Q124="",'Pricing Setup'!$B$10=""),"",IFERROR(MAX('Pricing Setup'!$B$10,ROUND(N124*(1-Q124)+P124,2)),""))</f>
        <v/>
      </c>
      <c r="S124" s="39">
        <f>IF(OR(K124="",R124=""),"",IFERROR(ROUND(K124*R124,2),""))</f>
        <v/>
      </c>
      <c r="T124" s="24">
        <f>IF(COUNTA(A124:J124)=0,"",IFERROR(IF(OR(A124="",B124="",C124="",D124="",E124="",F124="",G124="",H124="",I124=""),"Incomplete",IF(COUNTIF($A$5:$A$154,A124)&gt;1,"Duplicate ID",IF(OR(D124&lt;=0,E124&lt;0,G124&lt;F124),"Check inputs",IF(OR(K124="",N124="",P124="",Q124="",R124="",S124="",COUNTBLANK('Pricing Setup'!$B$4:$B$11)&gt;0),"Check pricing setup",IF(TODAY()-B124&gt;'Pricing Setup'!$B$11,"Review estimate age","Ready"))))),"Check inputs"))</f>
        <v/>
      </c>
    </row>
    <row r="125" ht="22" customHeight="1">
      <c r="A125" s="15" t="n"/>
      <c r="B125" s="37" t="n"/>
      <c r="C125" s="17" t="n"/>
      <c r="D125" s="18" t="n"/>
      <c r="E125" s="38" t="n"/>
      <c r="F125" s="37" t="n"/>
      <c r="G125" s="37" t="n"/>
      <c r="H125" s="17" t="n"/>
      <c r="I125" s="17" t="n"/>
      <c r="J125" s="17" t="n"/>
      <c r="K125" s="20">
        <f>IF(OR(F125="",G125="",H125=""),"",IF(G125&lt;F125,"",IF(H125="One-Time",1,IFERROR(IF(VLOOKUP(H125,'Pricing Setup'!$J$4:$L$8,2,FALSE)&lt;=0,"",1+INT((G125-F125)/VLOOKUP(H125,'Pricing Setup'!$J$4:$L$8,2,FALSE))),""))))</f>
        <v/>
      </c>
      <c r="L125" s="20">
        <f>IF(OR(D125="",'Pricing Setup'!$B$5="",'Pricing Setup'!$B$6="",'Pricing Setup'!$B$6&lt;=0),"",IFERROR(MAX(0,ROUNDUP((D125-'Pricing Setup'!$B$5)/'Pricing Setup'!$B$6,0)),""))</f>
        <v/>
      </c>
      <c r="M125" s="39">
        <f>IF(OR(L125="",'Pricing Setup'!$B$7=""),"",IFERROR(ROUND(L125*'Pricing Setup'!$B$7,2),""))</f>
        <v/>
      </c>
      <c r="N125" s="39">
        <f>IF(OR(M125="",I125="",'Pricing Setup'!$B$4=""),"",IFERROR(ROUND(('Pricing Setup'!$B$4+M125)*VLOOKUP(I125,'Pricing Setup'!$E$4:$G$6,2,FALSE)+VLOOKUP(I125,'Pricing Setup'!$E$4:$G$6,3,FALSE),2),""))</f>
        <v/>
      </c>
      <c r="O125" s="40">
        <f>IF(E125="","",IFERROR(IF(E125&lt;0,"",E125*2),""))</f>
        <v/>
      </c>
      <c r="P125" s="39">
        <f>IF(OR(O125="",'Pricing Setup'!$B$8="",'Pricing Setup'!$B$9=""),"",IFERROR(ROUND(MAX(0,O125-'Pricing Setup'!$B$8)*'Pricing Setup'!$B$9,2),""))</f>
        <v/>
      </c>
      <c r="Q125" s="23">
        <f>IF(H125="","",IFERROR(VLOOKUP(H125,'Pricing Setup'!$J$4:$L$8,3,FALSE),""))</f>
        <v/>
      </c>
      <c r="R125" s="39">
        <f>IF(OR(N125="",P125="",Q125="",'Pricing Setup'!$B$10=""),"",IFERROR(MAX('Pricing Setup'!$B$10,ROUND(N125*(1-Q125)+P125,2)),""))</f>
        <v/>
      </c>
      <c r="S125" s="39">
        <f>IF(OR(K125="",R125=""),"",IFERROR(ROUND(K125*R125,2),""))</f>
        <v/>
      </c>
      <c r="T125" s="24">
        <f>IF(COUNTA(A125:J125)=0,"",IFERROR(IF(OR(A125="",B125="",C125="",D125="",E125="",F125="",G125="",H125="",I125=""),"Incomplete",IF(COUNTIF($A$5:$A$154,A125)&gt;1,"Duplicate ID",IF(OR(D125&lt;=0,E125&lt;0,G125&lt;F125),"Check inputs",IF(OR(K125="",N125="",P125="",Q125="",R125="",S125="",COUNTBLANK('Pricing Setup'!$B$4:$B$11)&gt;0),"Check pricing setup",IF(TODAY()-B125&gt;'Pricing Setup'!$B$11,"Review estimate age","Ready"))))),"Check inputs"))</f>
        <v/>
      </c>
    </row>
    <row r="126" ht="22" customHeight="1">
      <c r="A126" s="15" t="n"/>
      <c r="B126" s="37" t="n"/>
      <c r="C126" s="17" t="n"/>
      <c r="D126" s="18" t="n"/>
      <c r="E126" s="38" t="n"/>
      <c r="F126" s="37" t="n"/>
      <c r="G126" s="37" t="n"/>
      <c r="H126" s="17" t="n"/>
      <c r="I126" s="17" t="n"/>
      <c r="J126" s="17" t="n"/>
      <c r="K126" s="20">
        <f>IF(OR(F126="",G126="",H126=""),"",IF(G126&lt;F126,"",IF(H126="One-Time",1,IFERROR(IF(VLOOKUP(H126,'Pricing Setup'!$J$4:$L$8,2,FALSE)&lt;=0,"",1+INT((G126-F126)/VLOOKUP(H126,'Pricing Setup'!$J$4:$L$8,2,FALSE))),""))))</f>
        <v/>
      </c>
      <c r="L126" s="20">
        <f>IF(OR(D126="",'Pricing Setup'!$B$5="",'Pricing Setup'!$B$6="",'Pricing Setup'!$B$6&lt;=0),"",IFERROR(MAX(0,ROUNDUP((D126-'Pricing Setup'!$B$5)/'Pricing Setup'!$B$6,0)),""))</f>
        <v/>
      </c>
      <c r="M126" s="39">
        <f>IF(OR(L126="",'Pricing Setup'!$B$7=""),"",IFERROR(ROUND(L126*'Pricing Setup'!$B$7,2),""))</f>
        <v/>
      </c>
      <c r="N126" s="39">
        <f>IF(OR(M126="",I126="",'Pricing Setup'!$B$4=""),"",IFERROR(ROUND(('Pricing Setup'!$B$4+M126)*VLOOKUP(I126,'Pricing Setup'!$E$4:$G$6,2,FALSE)+VLOOKUP(I126,'Pricing Setup'!$E$4:$G$6,3,FALSE),2),""))</f>
        <v/>
      </c>
      <c r="O126" s="40">
        <f>IF(E126="","",IFERROR(IF(E126&lt;0,"",E126*2),""))</f>
        <v/>
      </c>
      <c r="P126" s="39">
        <f>IF(OR(O126="",'Pricing Setup'!$B$8="",'Pricing Setup'!$B$9=""),"",IFERROR(ROUND(MAX(0,O126-'Pricing Setup'!$B$8)*'Pricing Setup'!$B$9,2),""))</f>
        <v/>
      </c>
      <c r="Q126" s="23">
        <f>IF(H126="","",IFERROR(VLOOKUP(H126,'Pricing Setup'!$J$4:$L$8,3,FALSE),""))</f>
        <v/>
      </c>
      <c r="R126" s="39">
        <f>IF(OR(N126="",P126="",Q126="",'Pricing Setup'!$B$10=""),"",IFERROR(MAX('Pricing Setup'!$B$10,ROUND(N126*(1-Q126)+P126,2)),""))</f>
        <v/>
      </c>
      <c r="S126" s="39">
        <f>IF(OR(K126="",R126=""),"",IFERROR(ROUND(K126*R126,2),""))</f>
        <v/>
      </c>
      <c r="T126" s="24">
        <f>IF(COUNTA(A126:J126)=0,"",IFERROR(IF(OR(A126="",B126="",C126="",D126="",E126="",F126="",G126="",H126="",I126=""),"Incomplete",IF(COUNTIF($A$5:$A$154,A126)&gt;1,"Duplicate ID",IF(OR(D126&lt;=0,E126&lt;0,G126&lt;F126),"Check inputs",IF(OR(K126="",N126="",P126="",Q126="",R126="",S126="",COUNTBLANK('Pricing Setup'!$B$4:$B$11)&gt;0),"Check pricing setup",IF(TODAY()-B126&gt;'Pricing Setup'!$B$11,"Review estimate age","Ready"))))),"Check inputs"))</f>
        <v/>
      </c>
    </row>
    <row r="127" ht="22" customHeight="1">
      <c r="A127" s="15" t="n"/>
      <c r="B127" s="37" t="n"/>
      <c r="C127" s="17" t="n"/>
      <c r="D127" s="18" t="n"/>
      <c r="E127" s="38" t="n"/>
      <c r="F127" s="37" t="n"/>
      <c r="G127" s="37" t="n"/>
      <c r="H127" s="17" t="n"/>
      <c r="I127" s="17" t="n"/>
      <c r="J127" s="17" t="n"/>
      <c r="K127" s="20">
        <f>IF(OR(F127="",G127="",H127=""),"",IF(G127&lt;F127,"",IF(H127="One-Time",1,IFERROR(IF(VLOOKUP(H127,'Pricing Setup'!$J$4:$L$8,2,FALSE)&lt;=0,"",1+INT((G127-F127)/VLOOKUP(H127,'Pricing Setup'!$J$4:$L$8,2,FALSE))),""))))</f>
        <v/>
      </c>
      <c r="L127" s="20">
        <f>IF(OR(D127="",'Pricing Setup'!$B$5="",'Pricing Setup'!$B$6="",'Pricing Setup'!$B$6&lt;=0),"",IFERROR(MAX(0,ROUNDUP((D127-'Pricing Setup'!$B$5)/'Pricing Setup'!$B$6,0)),""))</f>
        <v/>
      </c>
      <c r="M127" s="39">
        <f>IF(OR(L127="",'Pricing Setup'!$B$7=""),"",IFERROR(ROUND(L127*'Pricing Setup'!$B$7,2),""))</f>
        <v/>
      </c>
      <c r="N127" s="39">
        <f>IF(OR(M127="",I127="",'Pricing Setup'!$B$4=""),"",IFERROR(ROUND(('Pricing Setup'!$B$4+M127)*VLOOKUP(I127,'Pricing Setup'!$E$4:$G$6,2,FALSE)+VLOOKUP(I127,'Pricing Setup'!$E$4:$G$6,3,FALSE),2),""))</f>
        <v/>
      </c>
      <c r="O127" s="40">
        <f>IF(E127="","",IFERROR(IF(E127&lt;0,"",E127*2),""))</f>
        <v/>
      </c>
      <c r="P127" s="39">
        <f>IF(OR(O127="",'Pricing Setup'!$B$8="",'Pricing Setup'!$B$9=""),"",IFERROR(ROUND(MAX(0,O127-'Pricing Setup'!$B$8)*'Pricing Setup'!$B$9,2),""))</f>
        <v/>
      </c>
      <c r="Q127" s="23">
        <f>IF(H127="","",IFERROR(VLOOKUP(H127,'Pricing Setup'!$J$4:$L$8,3,FALSE),""))</f>
        <v/>
      </c>
      <c r="R127" s="39">
        <f>IF(OR(N127="",P127="",Q127="",'Pricing Setup'!$B$10=""),"",IFERROR(MAX('Pricing Setup'!$B$10,ROUND(N127*(1-Q127)+P127,2)),""))</f>
        <v/>
      </c>
      <c r="S127" s="39">
        <f>IF(OR(K127="",R127=""),"",IFERROR(ROUND(K127*R127,2),""))</f>
        <v/>
      </c>
      <c r="T127" s="24">
        <f>IF(COUNTA(A127:J127)=0,"",IFERROR(IF(OR(A127="",B127="",C127="",D127="",E127="",F127="",G127="",H127="",I127=""),"Incomplete",IF(COUNTIF($A$5:$A$154,A127)&gt;1,"Duplicate ID",IF(OR(D127&lt;=0,E127&lt;0,G127&lt;F127),"Check inputs",IF(OR(K127="",N127="",P127="",Q127="",R127="",S127="",COUNTBLANK('Pricing Setup'!$B$4:$B$11)&gt;0),"Check pricing setup",IF(TODAY()-B127&gt;'Pricing Setup'!$B$11,"Review estimate age","Ready"))))),"Check inputs"))</f>
        <v/>
      </c>
    </row>
    <row r="128" ht="22" customHeight="1">
      <c r="A128" s="15" t="n"/>
      <c r="B128" s="37" t="n"/>
      <c r="C128" s="17" t="n"/>
      <c r="D128" s="18" t="n"/>
      <c r="E128" s="38" t="n"/>
      <c r="F128" s="37" t="n"/>
      <c r="G128" s="37" t="n"/>
      <c r="H128" s="17" t="n"/>
      <c r="I128" s="17" t="n"/>
      <c r="J128" s="17" t="n"/>
      <c r="K128" s="20">
        <f>IF(OR(F128="",G128="",H128=""),"",IF(G128&lt;F128,"",IF(H128="One-Time",1,IFERROR(IF(VLOOKUP(H128,'Pricing Setup'!$J$4:$L$8,2,FALSE)&lt;=0,"",1+INT((G128-F128)/VLOOKUP(H128,'Pricing Setup'!$J$4:$L$8,2,FALSE))),""))))</f>
        <v/>
      </c>
      <c r="L128" s="20">
        <f>IF(OR(D128="",'Pricing Setup'!$B$5="",'Pricing Setup'!$B$6="",'Pricing Setup'!$B$6&lt;=0),"",IFERROR(MAX(0,ROUNDUP((D128-'Pricing Setup'!$B$5)/'Pricing Setup'!$B$6,0)),""))</f>
        <v/>
      </c>
      <c r="M128" s="39">
        <f>IF(OR(L128="",'Pricing Setup'!$B$7=""),"",IFERROR(ROUND(L128*'Pricing Setup'!$B$7,2),""))</f>
        <v/>
      </c>
      <c r="N128" s="39">
        <f>IF(OR(M128="",I128="",'Pricing Setup'!$B$4=""),"",IFERROR(ROUND(('Pricing Setup'!$B$4+M128)*VLOOKUP(I128,'Pricing Setup'!$E$4:$G$6,2,FALSE)+VLOOKUP(I128,'Pricing Setup'!$E$4:$G$6,3,FALSE),2),""))</f>
        <v/>
      </c>
      <c r="O128" s="40">
        <f>IF(E128="","",IFERROR(IF(E128&lt;0,"",E128*2),""))</f>
        <v/>
      </c>
      <c r="P128" s="39">
        <f>IF(OR(O128="",'Pricing Setup'!$B$8="",'Pricing Setup'!$B$9=""),"",IFERROR(ROUND(MAX(0,O128-'Pricing Setup'!$B$8)*'Pricing Setup'!$B$9,2),""))</f>
        <v/>
      </c>
      <c r="Q128" s="23">
        <f>IF(H128="","",IFERROR(VLOOKUP(H128,'Pricing Setup'!$J$4:$L$8,3,FALSE),""))</f>
        <v/>
      </c>
      <c r="R128" s="39">
        <f>IF(OR(N128="",P128="",Q128="",'Pricing Setup'!$B$10=""),"",IFERROR(MAX('Pricing Setup'!$B$10,ROUND(N128*(1-Q128)+P128,2)),""))</f>
        <v/>
      </c>
      <c r="S128" s="39">
        <f>IF(OR(K128="",R128=""),"",IFERROR(ROUND(K128*R128,2),""))</f>
        <v/>
      </c>
      <c r="T128" s="24">
        <f>IF(COUNTA(A128:J128)=0,"",IFERROR(IF(OR(A128="",B128="",C128="",D128="",E128="",F128="",G128="",H128="",I128=""),"Incomplete",IF(COUNTIF($A$5:$A$154,A128)&gt;1,"Duplicate ID",IF(OR(D128&lt;=0,E128&lt;0,G128&lt;F128),"Check inputs",IF(OR(K128="",N128="",P128="",Q128="",R128="",S128="",COUNTBLANK('Pricing Setup'!$B$4:$B$11)&gt;0),"Check pricing setup",IF(TODAY()-B128&gt;'Pricing Setup'!$B$11,"Review estimate age","Ready"))))),"Check inputs"))</f>
        <v/>
      </c>
    </row>
    <row r="129" ht="22" customHeight="1">
      <c r="A129" s="15" t="n"/>
      <c r="B129" s="37" t="n"/>
      <c r="C129" s="17" t="n"/>
      <c r="D129" s="18" t="n"/>
      <c r="E129" s="38" t="n"/>
      <c r="F129" s="37" t="n"/>
      <c r="G129" s="37" t="n"/>
      <c r="H129" s="17" t="n"/>
      <c r="I129" s="17" t="n"/>
      <c r="J129" s="17" t="n"/>
      <c r="K129" s="20">
        <f>IF(OR(F129="",G129="",H129=""),"",IF(G129&lt;F129,"",IF(H129="One-Time",1,IFERROR(IF(VLOOKUP(H129,'Pricing Setup'!$J$4:$L$8,2,FALSE)&lt;=0,"",1+INT((G129-F129)/VLOOKUP(H129,'Pricing Setup'!$J$4:$L$8,2,FALSE))),""))))</f>
        <v/>
      </c>
      <c r="L129" s="20">
        <f>IF(OR(D129="",'Pricing Setup'!$B$5="",'Pricing Setup'!$B$6="",'Pricing Setup'!$B$6&lt;=0),"",IFERROR(MAX(0,ROUNDUP((D129-'Pricing Setup'!$B$5)/'Pricing Setup'!$B$6,0)),""))</f>
        <v/>
      </c>
      <c r="M129" s="39">
        <f>IF(OR(L129="",'Pricing Setup'!$B$7=""),"",IFERROR(ROUND(L129*'Pricing Setup'!$B$7,2),""))</f>
        <v/>
      </c>
      <c r="N129" s="39">
        <f>IF(OR(M129="",I129="",'Pricing Setup'!$B$4=""),"",IFERROR(ROUND(('Pricing Setup'!$B$4+M129)*VLOOKUP(I129,'Pricing Setup'!$E$4:$G$6,2,FALSE)+VLOOKUP(I129,'Pricing Setup'!$E$4:$G$6,3,FALSE),2),""))</f>
        <v/>
      </c>
      <c r="O129" s="40">
        <f>IF(E129="","",IFERROR(IF(E129&lt;0,"",E129*2),""))</f>
        <v/>
      </c>
      <c r="P129" s="39">
        <f>IF(OR(O129="",'Pricing Setup'!$B$8="",'Pricing Setup'!$B$9=""),"",IFERROR(ROUND(MAX(0,O129-'Pricing Setup'!$B$8)*'Pricing Setup'!$B$9,2),""))</f>
        <v/>
      </c>
      <c r="Q129" s="23">
        <f>IF(H129="","",IFERROR(VLOOKUP(H129,'Pricing Setup'!$J$4:$L$8,3,FALSE),""))</f>
        <v/>
      </c>
      <c r="R129" s="39">
        <f>IF(OR(N129="",P129="",Q129="",'Pricing Setup'!$B$10=""),"",IFERROR(MAX('Pricing Setup'!$B$10,ROUND(N129*(1-Q129)+P129,2)),""))</f>
        <v/>
      </c>
      <c r="S129" s="39">
        <f>IF(OR(K129="",R129=""),"",IFERROR(ROUND(K129*R129,2),""))</f>
        <v/>
      </c>
      <c r="T129" s="24">
        <f>IF(COUNTA(A129:J129)=0,"",IFERROR(IF(OR(A129="",B129="",C129="",D129="",E129="",F129="",G129="",H129="",I129=""),"Incomplete",IF(COUNTIF($A$5:$A$154,A129)&gt;1,"Duplicate ID",IF(OR(D129&lt;=0,E129&lt;0,G129&lt;F129),"Check inputs",IF(OR(K129="",N129="",P129="",Q129="",R129="",S129="",COUNTBLANK('Pricing Setup'!$B$4:$B$11)&gt;0),"Check pricing setup",IF(TODAY()-B129&gt;'Pricing Setup'!$B$11,"Review estimate age","Ready"))))),"Check inputs"))</f>
        <v/>
      </c>
    </row>
    <row r="130" ht="22" customHeight="1">
      <c r="A130" s="15" t="n"/>
      <c r="B130" s="37" t="n"/>
      <c r="C130" s="17" t="n"/>
      <c r="D130" s="18" t="n"/>
      <c r="E130" s="38" t="n"/>
      <c r="F130" s="37" t="n"/>
      <c r="G130" s="37" t="n"/>
      <c r="H130" s="17" t="n"/>
      <c r="I130" s="17" t="n"/>
      <c r="J130" s="17" t="n"/>
      <c r="K130" s="20">
        <f>IF(OR(F130="",G130="",H130=""),"",IF(G130&lt;F130,"",IF(H130="One-Time",1,IFERROR(IF(VLOOKUP(H130,'Pricing Setup'!$J$4:$L$8,2,FALSE)&lt;=0,"",1+INT((G130-F130)/VLOOKUP(H130,'Pricing Setup'!$J$4:$L$8,2,FALSE))),""))))</f>
        <v/>
      </c>
      <c r="L130" s="20">
        <f>IF(OR(D130="",'Pricing Setup'!$B$5="",'Pricing Setup'!$B$6="",'Pricing Setup'!$B$6&lt;=0),"",IFERROR(MAX(0,ROUNDUP((D130-'Pricing Setup'!$B$5)/'Pricing Setup'!$B$6,0)),""))</f>
        <v/>
      </c>
      <c r="M130" s="39">
        <f>IF(OR(L130="",'Pricing Setup'!$B$7=""),"",IFERROR(ROUND(L130*'Pricing Setup'!$B$7,2),""))</f>
        <v/>
      </c>
      <c r="N130" s="39">
        <f>IF(OR(M130="",I130="",'Pricing Setup'!$B$4=""),"",IFERROR(ROUND(('Pricing Setup'!$B$4+M130)*VLOOKUP(I130,'Pricing Setup'!$E$4:$G$6,2,FALSE)+VLOOKUP(I130,'Pricing Setup'!$E$4:$G$6,3,FALSE),2),""))</f>
        <v/>
      </c>
      <c r="O130" s="40">
        <f>IF(E130="","",IFERROR(IF(E130&lt;0,"",E130*2),""))</f>
        <v/>
      </c>
      <c r="P130" s="39">
        <f>IF(OR(O130="",'Pricing Setup'!$B$8="",'Pricing Setup'!$B$9=""),"",IFERROR(ROUND(MAX(0,O130-'Pricing Setup'!$B$8)*'Pricing Setup'!$B$9,2),""))</f>
        <v/>
      </c>
      <c r="Q130" s="23">
        <f>IF(H130="","",IFERROR(VLOOKUP(H130,'Pricing Setup'!$J$4:$L$8,3,FALSE),""))</f>
        <v/>
      </c>
      <c r="R130" s="39">
        <f>IF(OR(N130="",P130="",Q130="",'Pricing Setup'!$B$10=""),"",IFERROR(MAX('Pricing Setup'!$B$10,ROUND(N130*(1-Q130)+P130,2)),""))</f>
        <v/>
      </c>
      <c r="S130" s="39">
        <f>IF(OR(K130="",R130=""),"",IFERROR(ROUND(K130*R130,2),""))</f>
        <v/>
      </c>
      <c r="T130" s="24">
        <f>IF(COUNTA(A130:J130)=0,"",IFERROR(IF(OR(A130="",B130="",C130="",D130="",E130="",F130="",G130="",H130="",I130=""),"Incomplete",IF(COUNTIF($A$5:$A$154,A130)&gt;1,"Duplicate ID",IF(OR(D130&lt;=0,E130&lt;0,G130&lt;F130),"Check inputs",IF(OR(K130="",N130="",P130="",Q130="",R130="",S130="",COUNTBLANK('Pricing Setup'!$B$4:$B$11)&gt;0),"Check pricing setup",IF(TODAY()-B130&gt;'Pricing Setup'!$B$11,"Review estimate age","Ready"))))),"Check inputs"))</f>
        <v/>
      </c>
    </row>
    <row r="131" ht="22" customHeight="1">
      <c r="A131" s="15" t="n"/>
      <c r="B131" s="37" t="n"/>
      <c r="C131" s="17" t="n"/>
      <c r="D131" s="18" t="n"/>
      <c r="E131" s="38" t="n"/>
      <c r="F131" s="37" t="n"/>
      <c r="G131" s="37" t="n"/>
      <c r="H131" s="17" t="n"/>
      <c r="I131" s="17" t="n"/>
      <c r="J131" s="17" t="n"/>
      <c r="K131" s="20">
        <f>IF(OR(F131="",G131="",H131=""),"",IF(G131&lt;F131,"",IF(H131="One-Time",1,IFERROR(IF(VLOOKUP(H131,'Pricing Setup'!$J$4:$L$8,2,FALSE)&lt;=0,"",1+INT((G131-F131)/VLOOKUP(H131,'Pricing Setup'!$J$4:$L$8,2,FALSE))),""))))</f>
        <v/>
      </c>
      <c r="L131" s="20">
        <f>IF(OR(D131="",'Pricing Setup'!$B$5="",'Pricing Setup'!$B$6="",'Pricing Setup'!$B$6&lt;=0),"",IFERROR(MAX(0,ROUNDUP((D131-'Pricing Setup'!$B$5)/'Pricing Setup'!$B$6,0)),""))</f>
        <v/>
      </c>
      <c r="M131" s="39">
        <f>IF(OR(L131="",'Pricing Setup'!$B$7=""),"",IFERROR(ROUND(L131*'Pricing Setup'!$B$7,2),""))</f>
        <v/>
      </c>
      <c r="N131" s="39">
        <f>IF(OR(M131="",I131="",'Pricing Setup'!$B$4=""),"",IFERROR(ROUND(('Pricing Setup'!$B$4+M131)*VLOOKUP(I131,'Pricing Setup'!$E$4:$G$6,2,FALSE)+VLOOKUP(I131,'Pricing Setup'!$E$4:$G$6,3,FALSE),2),""))</f>
        <v/>
      </c>
      <c r="O131" s="40">
        <f>IF(E131="","",IFERROR(IF(E131&lt;0,"",E131*2),""))</f>
        <v/>
      </c>
      <c r="P131" s="39">
        <f>IF(OR(O131="",'Pricing Setup'!$B$8="",'Pricing Setup'!$B$9=""),"",IFERROR(ROUND(MAX(0,O131-'Pricing Setup'!$B$8)*'Pricing Setup'!$B$9,2),""))</f>
        <v/>
      </c>
      <c r="Q131" s="23">
        <f>IF(H131="","",IFERROR(VLOOKUP(H131,'Pricing Setup'!$J$4:$L$8,3,FALSE),""))</f>
        <v/>
      </c>
      <c r="R131" s="39">
        <f>IF(OR(N131="",P131="",Q131="",'Pricing Setup'!$B$10=""),"",IFERROR(MAX('Pricing Setup'!$B$10,ROUND(N131*(1-Q131)+P131,2)),""))</f>
        <v/>
      </c>
      <c r="S131" s="39">
        <f>IF(OR(K131="",R131=""),"",IFERROR(ROUND(K131*R131,2),""))</f>
        <v/>
      </c>
      <c r="T131" s="24">
        <f>IF(COUNTA(A131:J131)=0,"",IFERROR(IF(OR(A131="",B131="",C131="",D131="",E131="",F131="",G131="",H131="",I131=""),"Incomplete",IF(COUNTIF($A$5:$A$154,A131)&gt;1,"Duplicate ID",IF(OR(D131&lt;=0,E131&lt;0,G131&lt;F131),"Check inputs",IF(OR(K131="",N131="",P131="",Q131="",R131="",S131="",COUNTBLANK('Pricing Setup'!$B$4:$B$11)&gt;0),"Check pricing setup",IF(TODAY()-B131&gt;'Pricing Setup'!$B$11,"Review estimate age","Ready"))))),"Check inputs"))</f>
        <v/>
      </c>
    </row>
    <row r="132" ht="22" customHeight="1">
      <c r="A132" s="15" t="n"/>
      <c r="B132" s="37" t="n"/>
      <c r="C132" s="17" t="n"/>
      <c r="D132" s="18" t="n"/>
      <c r="E132" s="38" t="n"/>
      <c r="F132" s="37" t="n"/>
      <c r="G132" s="37" t="n"/>
      <c r="H132" s="17" t="n"/>
      <c r="I132" s="17" t="n"/>
      <c r="J132" s="17" t="n"/>
      <c r="K132" s="20">
        <f>IF(OR(F132="",G132="",H132=""),"",IF(G132&lt;F132,"",IF(H132="One-Time",1,IFERROR(IF(VLOOKUP(H132,'Pricing Setup'!$J$4:$L$8,2,FALSE)&lt;=0,"",1+INT((G132-F132)/VLOOKUP(H132,'Pricing Setup'!$J$4:$L$8,2,FALSE))),""))))</f>
        <v/>
      </c>
      <c r="L132" s="20">
        <f>IF(OR(D132="",'Pricing Setup'!$B$5="",'Pricing Setup'!$B$6="",'Pricing Setup'!$B$6&lt;=0),"",IFERROR(MAX(0,ROUNDUP((D132-'Pricing Setup'!$B$5)/'Pricing Setup'!$B$6,0)),""))</f>
        <v/>
      </c>
      <c r="M132" s="39">
        <f>IF(OR(L132="",'Pricing Setup'!$B$7=""),"",IFERROR(ROUND(L132*'Pricing Setup'!$B$7,2),""))</f>
        <v/>
      </c>
      <c r="N132" s="39">
        <f>IF(OR(M132="",I132="",'Pricing Setup'!$B$4=""),"",IFERROR(ROUND(('Pricing Setup'!$B$4+M132)*VLOOKUP(I132,'Pricing Setup'!$E$4:$G$6,2,FALSE)+VLOOKUP(I132,'Pricing Setup'!$E$4:$G$6,3,FALSE),2),""))</f>
        <v/>
      </c>
      <c r="O132" s="40">
        <f>IF(E132="","",IFERROR(IF(E132&lt;0,"",E132*2),""))</f>
        <v/>
      </c>
      <c r="P132" s="39">
        <f>IF(OR(O132="",'Pricing Setup'!$B$8="",'Pricing Setup'!$B$9=""),"",IFERROR(ROUND(MAX(0,O132-'Pricing Setup'!$B$8)*'Pricing Setup'!$B$9,2),""))</f>
        <v/>
      </c>
      <c r="Q132" s="23">
        <f>IF(H132="","",IFERROR(VLOOKUP(H132,'Pricing Setup'!$J$4:$L$8,3,FALSE),""))</f>
        <v/>
      </c>
      <c r="R132" s="39">
        <f>IF(OR(N132="",P132="",Q132="",'Pricing Setup'!$B$10=""),"",IFERROR(MAX('Pricing Setup'!$B$10,ROUND(N132*(1-Q132)+P132,2)),""))</f>
        <v/>
      </c>
      <c r="S132" s="39">
        <f>IF(OR(K132="",R132=""),"",IFERROR(ROUND(K132*R132,2),""))</f>
        <v/>
      </c>
      <c r="T132" s="24">
        <f>IF(COUNTA(A132:J132)=0,"",IFERROR(IF(OR(A132="",B132="",C132="",D132="",E132="",F132="",G132="",H132="",I132=""),"Incomplete",IF(COUNTIF($A$5:$A$154,A132)&gt;1,"Duplicate ID",IF(OR(D132&lt;=0,E132&lt;0,G132&lt;F132),"Check inputs",IF(OR(K132="",N132="",P132="",Q132="",R132="",S132="",COUNTBLANK('Pricing Setup'!$B$4:$B$11)&gt;0),"Check pricing setup",IF(TODAY()-B132&gt;'Pricing Setup'!$B$11,"Review estimate age","Ready"))))),"Check inputs"))</f>
        <v/>
      </c>
    </row>
    <row r="133" ht="22" customHeight="1">
      <c r="A133" s="15" t="n"/>
      <c r="B133" s="37" t="n"/>
      <c r="C133" s="17" t="n"/>
      <c r="D133" s="18" t="n"/>
      <c r="E133" s="38" t="n"/>
      <c r="F133" s="37" t="n"/>
      <c r="G133" s="37" t="n"/>
      <c r="H133" s="17" t="n"/>
      <c r="I133" s="17" t="n"/>
      <c r="J133" s="17" t="n"/>
      <c r="K133" s="20">
        <f>IF(OR(F133="",G133="",H133=""),"",IF(G133&lt;F133,"",IF(H133="One-Time",1,IFERROR(IF(VLOOKUP(H133,'Pricing Setup'!$J$4:$L$8,2,FALSE)&lt;=0,"",1+INT((G133-F133)/VLOOKUP(H133,'Pricing Setup'!$J$4:$L$8,2,FALSE))),""))))</f>
        <v/>
      </c>
      <c r="L133" s="20">
        <f>IF(OR(D133="",'Pricing Setup'!$B$5="",'Pricing Setup'!$B$6="",'Pricing Setup'!$B$6&lt;=0),"",IFERROR(MAX(0,ROUNDUP((D133-'Pricing Setup'!$B$5)/'Pricing Setup'!$B$6,0)),""))</f>
        <v/>
      </c>
      <c r="M133" s="39">
        <f>IF(OR(L133="",'Pricing Setup'!$B$7=""),"",IFERROR(ROUND(L133*'Pricing Setup'!$B$7,2),""))</f>
        <v/>
      </c>
      <c r="N133" s="39">
        <f>IF(OR(M133="",I133="",'Pricing Setup'!$B$4=""),"",IFERROR(ROUND(('Pricing Setup'!$B$4+M133)*VLOOKUP(I133,'Pricing Setup'!$E$4:$G$6,2,FALSE)+VLOOKUP(I133,'Pricing Setup'!$E$4:$G$6,3,FALSE),2),""))</f>
        <v/>
      </c>
      <c r="O133" s="40">
        <f>IF(E133="","",IFERROR(IF(E133&lt;0,"",E133*2),""))</f>
        <v/>
      </c>
      <c r="P133" s="39">
        <f>IF(OR(O133="",'Pricing Setup'!$B$8="",'Pricing Setup'!$B$9=""),"",IFERROR(ROUND(MAX(0,O133-'Pricing Setup'!$B$8)*'Pricing Setup'!$B$9,2),""))</f>
        <v/>
      </c>
      <c r="Q133" s="23">
        <f>IF(H133="","",IFERROR(VLOOKUP(H133,'Pricing Setup'!$J$4:$L$8,3,FALSE),""))</f>
        <v/>
      </c>
      <c r="R133" s="39">
        <f>IF(OR(N133="",P133="",Q133="",'Pricing Setup'!$B$10=""),"",IFERROR(MAX('Pricing Setup'!$B$10,ROUND(N133*(1-Q133)+P133,2)),""))</f>
        <v/>
      </c>
      <c r="S133" s="39">
        <f>IF(OR(K133="",R133=""),"",IFERROR(ROUND(K133*R133,2),""))</f>
        <v/>
      </c>
      <c r="T133" s="24">
        <f>IF(COUNTA(A133:J133)=0,"",IFERROR(IF(OR(A133="",B133="",C133="",D133="",E133="",F133="",G133="",H133="",I133=""),"Incomplete",IF(COUNTIF($A$5:$A$154,A133)&gt;1,"Duplicate ID",IF(OR(D133&lt;=0,E133&lt;0,G133&lt;F133),"Check inputs",IF(OR(K133="",N133="",P133="",Q133="",R133="",S133="",COUNTBLANK('Pricing Setup'!$B$4:$B$11)&gt;0),"Check pricing setup",IF(TODAY()-B133&gt;'Pricing Setup'!$B$11,"Review estimate age","Ready"))))),"Check inputs"))</f>
        <v/>
      </c>
    </row>
    <row r="134" ht="22" customHeight="1">
      <c r="A134" s="15" t="n"/>
      <c r="B134" s="37" t="n"/>
      <c r="C134" s="17" t="n"/>
      <c r="D134" s="18" t="n"/>
      <c r="E134" s="38" t="n"/>
      <c r="F134" s="37" t="n"/>
      <c r="G134" s="37" t="n"/>
      <c r="H134" s="17" t="n"/>
      <c r="I134" s="17" t="n"/>
      <c r="J134" s="17" t="n"/>
      <c r="K134" s="20">
        <f>IF(OR(F134="",G134="",H134=""),"",IF(G134&lt;F134,"",IF(H134="One-Time",1,IFERROR(IF(VLOOKUP(H134,'Pricing Setup'!$J$4:$L$8,2,FALSE)&lt;=0,"",1+INT((G134-F134)/VLOOKUP(H134,'Pricing Setup'!$J$4:$L$8,2,FALSE))),""))))</f>
        <v/>
      </c>
      <c r="L134" s="20">
        <f>IF(OR(D134="",'Pricing Setup'!$B$5="",'Pricing Setup'!$B$6="",'Pricing Setup'!$B$6&lt;=0),"",IFERROR(MAX(0,ROUNDUP((D134-'Pricing Setup'!$B$5)/'Pricing Setup'!$B$6,0)),""))</f>
        <v/>
      </c>
      <c r="M134" s="39">
        <f>IF(OR(L134="",'Pricing Setup'!$B$7=""),"",IFERROR(ROUND(L134*'Pricing Setup'!$B$7,2),""))</f>
        <v/>
      </c>
      <c r="N134" s="39">
        <f>IF(OR(M134="",I134="",'Pricing Setup'!$B$4=""),"",IFERROR(ROUND(('Pricing Setup'!$B$4+M134)*VLOOKUP(I134,'Pricing Setup'!$E$4:$G$6,2,FALSE)+VLOOKUP(I134,'Pricing Setup'!$E$4:$G$6,3,FALSE),2),""))</f>
        <v/>
      </c>
      <c r="O134" s="40">
        <f>IF(E134="","",IFERROR(IF(E134&lt;0,"",E134*2),""))</f>
        <v/>
      </c>
      <c r="P134" s="39">
        <f>IF(OR(O134="",'Pricing Setup'!$B$8="",'Pricing Setup'!$B$9=""),"",IFERROR(ROUND(MAX(0,O134-'Pricing Setup'!$B$8)*'Pricing Setup'!$B$9,2),""))</f>
        <v/>
      </c>
      <c r="Q134" s="23">
        <f>IF(H134="","",IFERROR(VLOOKUP(H134,'Pricing Setup'!$J$4:$L$8,3,FALSE),""))</f>
        <v/>
      </c>
      <c r="R134" s="39">
        <f>IF(OR(N134="",P134="",Q134="",'Pricing Setup'!$B$10=""),"",IFERROR(MAX('Pricing Setup'!$B$10,ROUND(N134*(1-Q134)+P134,2)),""))</f>
        <v/>
      </c>
      <c r="S134" s="39">
        <f>IF(OR(K134="",R134=""),"",IFERROR(ROUND(K134*R134,2),""))</f>
        <v/>
      </c>
      <c r="T134" s="24">
        <f>IF(COUNTA(A134:J134)=0,"",IFERROR(IF(OR(A134="",B134="",C134="",D134="",E134="",F134="",G134="",H134="",I134=""),"Incomplete",IF(COUNTIF($A$5:$A$154,A134)&gt;1,"Duplicate ID",IF(OR(D134&lt;=0,E134&lt;0,G134&lt;F134),"Check inputs",IF(OR(K134="",N134="",P134="",Q134="",R134="",S134="",COUNTBLANK('Pricing Setup'!$B$4:$B$11)&gt;0),"Check pricing setup",IF(TODAY()-B134&gt;'Pricing Setup'!$B$11,"Review estimate age","Ready"))))),"Check inputs"))</f>
        <v/>
      </c>
    </row>
    <row r="135" ht="22" customHeight="1">
      <c r="A135" s="15" t="n"/>
      <c r="B135" s="37" t="n"/>
      <c r="C135" s="17" t="n"/>
      <c r="D135" s="18" t="n"/>
      <c r="E135" s="38" t="n"/>
      <c r="F135" s="37" t="n"/>
      <c r="G135" s="37" t="n"/>
      <c r="H135" s="17" t="n"/>
      <c r="I135" s="17" t="n"/>
      <c r="J135" s="17" t="n"/>
      <c r="K135" s="20">
        <f>IF(OR(F135="",G135="",H135=""),"",IF(G135&lt;F135,"",IF(H135="One-Time",1,IFERROR(IF(VLOOKUP(H135,'Pricing Setup'!$J$4:$L$8,2,FALSE)&lt;=0,"",1+INT((G135-F135)/VLOOKUP(H135,'Pricing Setup'!$J$4:$L$8,2,FALSE))),""))))</f>
        <v/>
      </c>
      <c r="L135" s="20">
        <f>IF(OR(D135="",'Pricing Setup'!$B$5="",'Pricing Setup'!$B$6="",'Pricing Setup'!$B$6&lt;=0),"",IFERROR(MAX(0,ROUNDUP((D135-'Pricing Setup'!$B$5)/'Pricing Setup'!$B$6,0)),""))</f>
        <v/>
      </c>
      <c r="M135" s="39">
        <f>IF(OR(L135="",'Pricing Setup'!$B$7=""),"",IFERROR(ROUND(L135*'Pricing Setup'!$B$7,2),""))</f>
        <v/>
      </c>
      <c r="N135" s="39">
        <f>IF(OR(M135="",I135="",'Pricing Setup'!$B$4=""),"",IFERROR(ROUND(('Pricing Setup'!$B$4+M135)*VLOOKUP(I135,'Pricing Setup'!$E$4:$G$6,2,FALSE)+VLOOKUP(I135,'Pricing Setup'!$E$4:$G$6,3,FALSE),2),""))</f>
        <v/>
      </c>
      <c r="O135" s="40">
        <f>IF(E135="","",IFERROR(IF(E135&lt;0,"",E135*2),""))</f>
        <v/>
      </c>
      <c r="P135" s="39">
        <f>IF(OR(O135="",'Pricing Setup'!$B$8="",'Pricing Setup'!$B$9=""),"",IFERROR(ROUND(MAX(0,O135-'Pricing Setup'!$B$8)*'Pricing Setup'!$B$9,2),""))</f>
        <v/>
      </c>
      <c r="Q135" s="23">
        <f>IF(H135="","",IFERROR(VLOOKUP(H135,'Pricing Setup'!$J$4:$L$8,3,FALSE),""))</f>
        <v/>
      </c>
      <c r="R135" s="39">
        <f>IF(OR(N135="",P135="",Q135="",'Pricing Setup'!$B$10=""),"",IFERROR(MAX('Pricing Setup'!$B$10,ROUND(N135*(1-Q135)+P135,2)),""))</f>
        <v/>
      </c>
      <c r="S135" s="39">
        <f>IF(OR(K135="",R135=""),"",IFERROR(ROUND(K135*R135,2),""))</f>
        <v/>
      </c>
      <c r="T135" s="24">
        <f>IF(COUNTA(A135:J135)=0,"",IFERROR(IF(OR(A135="",B135="",C135="",D135="",E135="",F135="",G135="",H135="",I135=""),"Incomplete",IF(COUNTIF($A$5:$A$154,A135)&gt;1,"Duplicate ID",IF(OR(D135&lt;=0,E135&lt;0,G135&lt;F135),"Check inputs",IF(OR(K135="",N135="",P135="",Q135="",R135="",S135="",COUNTBLANK('Pricing Setup'!$B$4:$B$11)&gt;0),"Check pricing setup",IF(TODAY()-B135&gt;'Pricing Setup'!$B$11,"Review estimate age","Ready"))))),"Check inputs"))</f>
        <v/>
      </c>
    </row>
    <row r="136" ht="22" customHeight="1">
      <c r="A136" s="15" t="n"/>
      <c r="B136" s="37" t="n"/>
      <c r="C136" s="17" t="n"/>
      <c r="D136" s="18" t="n"/>
      <c r="E136" s="38" t="n"/>
      <c r="F136" s="37" t="n"/>
      <c r="G136" s="37" t="n"/>
      <c r="H136" s="17" t="n"/>
      <c r="I136" s="17" t="n"/>
      <c r="J136" s="17" t="n"/>
      <c r="K136" s="20">
        <f>IF(OR(F136="",G136="",H136=""),"",IF(G136&lt;F136,"",IF(H136="One-Time",1,IFERROR(IF(VLOOKUP(H136,'Pricing Setup'!$J$4:$L$8,2,FALSE)&lt;=0,"",1+INT((G136-F136)/VLOOKUP(H136,'Pricing Setup'!$J$4:$L$8,2,FALSE))),""))))</f>
        <v/>
      </c>
      <c r="L136" s="20">
        <f>IF(OR(D136="",'Pricing Setup'!$B$5="",'Pricing Setup'!$B$6="",'Pricing Setup'!$B$6&lt;=0),"",IFERROR(MAX(0,ROUNDUP((D136-'Pricing Setup'!$B$5)/'Pricing Setup'!$B$6,0)),""))</f>
        <v/>
      </c>
      <c r="M136" s="39">
        <f>IF(OR(L136="",'Pricing Setup'!$B$7=""),"",IFERROR(ROUND(L136*'Pricing Setup'!$B$7,2),""))</f>
        <v/>
      </c>
      <c r="N136" s="39">
        <f>IF(OR(M136="",I136="",'Pricing Setup'!$B$4=""),"",IFERROR(ROUND(('Pricing Setup'!$B$4+M136)*VLOOKUP(I136,'Pricing Setup'!$E$4:$G$6,2,FALSE)+VLOOKUP(I136,'Pricing Setup'!$E$4:$G$6,3,FALSE),2),""))</f>
        <v/>
      </c>
      <c r="O136" s="40">
        <f>IF(E136="","",IFERROR(IF(E136&lt;0,"",E136*2),""))</f>
        <v/>
      </c>
      <c r="P136" s="39">
        <f>IF(OR(O136="",'Pricing Setup'!$B$8="",'Pricing Setup'!$B$9=""),"",IFERROR(ROUND(MAX(0,O136-'Pricing Setup'!$B$8)*'Pricing Setup'!$B$9,2),""))</f>
        <v/>
      </c>
      <c r="Q136" s="23">
        <f>IF(H136="","",IFERROR(VLOOKUP(H136,'Pricing Setup'!$J$4:$L$8,3,FALSE),""))</f>
        <v/>
      </c>
      <c r="R136" s="39">
        <f>IF(OR(N136="",P136="",Q136="",'Pricing Setup'!$B$10=""),"",IFERROR(MAX('Pricing Setup'!$B$10,ROUND(N136*(1-Q136)+P136,2)),""))</f>
        <v/>
      </c>
      <c r="S136" s="39">
        <f>IF(OR(K136="",R136=""),"",IFERROR(ROUND(K136*R136,2),""))</f>
        <v/>
      </c>
      <c r="T136" s="24">
        <f>IF(COUNTA(A136:J136)=0,"",IFERROR(IF(OR(A136="",B136="",C136="",D136="",E136="",F136="",G136="",H136="",I136=""),"Incomplete",IF(COUNTIF($A$5:$A$154,A136)&gt;1,"Duplicate ID",IF(OR(D136&lt;=0,E136&lt;0,G136&lt;F136),"Check inputs",IF(OR(K136="",N136="",P136="",Q136="",R136="",S136="",COUNTBLANK('Pricing Setup'!$B$4:$B$11)&gt;0),"Check pricing setup",IF(TODAY()-B136&gt;'Pricing Setup'!$B$11,"Review estimate age","Ready"))))),"Check inputs"))</f>
        <v/>
      </c>
    </row>
    <row r="137" ht="22" customHeight="1">
      <c r="A137" s="15" t="n"/>
      <c r="B137" s="37" t="n"/>
      <c r="C137" s="17" t="n"/>
      <c r="D137" s="18" t="n"/>
      <c r="E137" s="38" t="n"/>
      <c r="F137" s="37" t="n"/>
      <c r="G137" s="37" t="n"/>
      <c r="H137" s="17" t="n"/>
      <c r="I137" s="17" t="n"/>
      <c r="J137" s="17" t="n"/>
      <c r="K137" s="20">
        <f>IF(OR(F137="",G137="",H137=""),"",IF(G137&lt;F137,"",IF(H137="One-Time",1,IFERROR(IF(VLOOKUP(H137,'Pricing Setup'!$J$4:$L$8,2,FALSE)&lt;=0,"",1+INT((G137-F137)/VLOOKUP(H137,'Pricing Setup'!$J$4:$L$8,2,FALSE))),""))))</f>
        <v/>
      </c>
      <c r="L137" s="20">
        <f>IF(OR(D137="",'Pricing Setup'!$B$5="",'Pricing Setup'!$B$6="",'Pricing Setup'!$B$6&lt;=0),"",IFERROR(MAX(0,ROUNDUP((D137-'Pricing Setup'!$B$5)/'Pricing Setup'!$B$6,0)),""))</f>
        <v/>
      </c>
      <c r="M137" s="39">
        <f>IF(OR(L137="",'Pricing Setup'!$B$7=""),"",IFERROR(ROUND(L137*'Pricing Setup'!$B$7,2),""))</f>
        <v/>
      </c>
      <c r="N137" s="39">
        <f>IF(OR(M137="",I137="",'Pricing Setup'!$B$4=""),"",IFERROR(ROUND(('Pricing Setup'!$B$4+M137)*VLOOKUP(I137,'Pricing Setup'!$E$4:$G$6,2,FALSE)+VLOOKUP(I137,'Pricing Setup'!$E$4:$G$6,3,FALSE),2),""))</f>
        <v/>
      </c>
      <c r="O137" s="40">
        <f>IF(E137="","",IFERROR(IF(E137&lt;0,"",E137*2),""))</f>
        <v/>
      </c>
      <c r="P137" s="39">
        <f>IF(OR(O137="",'Pricing Setup'!$B$8="",'Pricing Setup'!$B$9=""),"",IFERROR(ROUND(MAX(0,O137-'Pricing Setup'!$B$8)*'Pricing Setup'!$B$9,2),""))</f>
        <v/>
      </c>
      <c r="Q137" s="23">
        <f>IF(H137="","",IFERROR(VLOOKUP(H137,'Pricing Setup'!$J$4:$L$8,3,FALSE),""))</f>
        <v/>
      </c>
      <c r="R137" s="39">
        <f>IF(OR(N137="",P137="",Q137="",'Pricing Setup'!$B$10=""),"",IFERROR(MAX('Pricing Setup'!$B$10,ROUND(N137*(1-Q137)+P137,2)),""))</f>
        <v/>
      </c>
      <c r="S137" s="39">
        <f>IF(OR(K137="",R137=""),"",IFERROR(ROUND(K137*R137,2),""))</f>
        <v/>
      </c>
      <c r="T137" s="24">
        <f>IF(COUNTA(A137:J137)=0,"",IFERROR(IF(OR(A137="",B137="",C137="",D137="",E137="",F137="",G137="",H137="",I137=""),"Incomplete",IF(COUNTIF($A$5:$A$154,A137)&gt;1,"Duplicate ID",IF(OR(D137&lt;=0,E137&lt;0,G137&lt;F137),"Check inputs",IF(OR(K137="",N137="",P137="",Q137="",R137="",S137="",COUNTBLANK('Pricing Setup'!$B$4:$B$11)&gt;0),"Check pricing setup",IF(TODAY()-B137&gt;'Pricing Setup'!$B$11,"Review estimate age","Ready"))))),"Check inputs"))</f>
        <v/>
      </c>
    </row>
    <row r="138" ht="22" customHeight="1">
      <c r="A138" s="15" t="n"/>
      <c r="B138" s="37" t="n"/>
      <c r="C138" s="17" t="n"/>
      <c r="D138" s="18" t="n"/>
      <c r="E138" s="38" t="n"/>
      <c r="F138" s="37" t="n"/>
      <c r="G138" s="37" t="n"/>
      <c r="H138" s="17" t="n"/>
      <c r="I138" s="17" t="n"/>
      <c r="J138" s="17" t="n"/>
      <c r="K138" s="20">
        <f>IF(OR(F138="",G138="",H138=""),"",IF(G138&lt;F138,"",IF(H138="One-Time",1,IFERROR(IF(VLOOKUP(H138,'Pricing Setup'!$J$4:$L$8,2,FALSE)&lt;=0,"",1+INT((G138-F138)/VLOOKUP(H138,'Pricing Setup'!$J$4:$L$8,2,FALSE))),""))))</f>
        <v/>
      </c>
      <c r="L138" s="20">
        <f>IF(OR(D138="",'Pricing Setup'!$B$5="",'Pricing Setup'!$B$6="",'Pricing Setup'!$B$6&lt;=0),"",IFERROR(MAX(0,ROUNDUP((D138-'Pricing Setup'!$B$5)/'Pricing Setup'!$B$6,0)),""))</f>
        <v/>
      </c>
      <c r="M138" s="39">
        <f>IF(OR(L138="",'Pricing Setup'!$B$7=""),"",IFERROR(ROUND(L138*'Pricing Setup'!$B$7,2),""))</f>
        <v/>
      </c>
      <c r="N138" s="39">
        <f>IF(OR(M138="",I138="",'Pricing Setup'!$B$4=""),"",IFERROR(ROUND(('Pricing Setup'!$B$4+M138)*VLOOKUP(I138,'Pricing Setup'!$E$4:$G$6,2,FALSE)+VLOOKUP(I138,'Pricing Setup'!$E$4:$G$6,3,FALSE),2),""))</f>
        <v/>
      </c>
      <c r="O138" s="40">
        <f>IF(E138="","",IFERROR(IF(E138&lt;0,"",E138*2),""))</f>
        <v/>
      </c>
      <c r="P138" s="39">
        <f>IF(OR(O138="",'Pricing Setup'!$B$8="",'Pricing Setup'!$B$9=""),"",IFERROR(ROUND(MAX(0,O138-'Pricing Setup'!$B$8)*'Pricing Setup'!$B$9,2),""))</f>
        <v/>
      </c>
      <c r="Q138" s="23">
        <f>IF(H138="","",IFERROR(VLOOKUP(H138,'Pricing Setup'!$J$4:$L$8,3,FALSE),""))</f>
        <v/>
      </c>
      <c r="R138" s="39">
        <f>IF(OR(N138="",P138="",Q138="",'Pricing Setup'!$B$10=""),"",IFERROR(MAX('Pricing Setup'!$B$10,ROUND(N138*(1-Q138)+P138,2)),""))</f>
        <v/>
      </c>
      <c r="S138" s="39">
        <f>IF(OR(K138="",R138=""),"",IFERROR(ROUND(K138*R138,2),""))</f>
        <v/>
      </c>
      <c r="T138" s="24">
        <f>IF(COUNTA(A138:J138)=0,"",IFERROR(IF(OR(A138="",B138="",C138="",D138="",E138="",F138="",G138="",H138="",I138=""),"Incomplete",IF(COUNTIF($A$5:$A$154,A138)&gt;1,"Duplicate ID",IF(OR(D138&lt;=0,E138&lt;0,G138&lt;F138),"Check inputs",IF(OR(K138="",N138="",P138="",Q138="",R138="",S138="",COUNTBLANK('Pricing Setup'!$B$4:$B$11)&gt;0),"Check pricing setup",IF(TODAY()-B138&gt;'Pricing Setup'!$B$11,"Review estimate age","Ready"))))),"Check inputs"))</f>
        <v/>
      </c>
    </row>
    <row r="139" ht="22" customHeight="1">
      <c r="A139" s="15" t="n"/>
      <c r="B139" s="37" t="n"/>
      <c r="C139" s="17" t="n"/>
      <c r="D139" s="18" t="n"/>
      <c r="E139" s="38" t="n"/>
      <c r="F139" s="37" t="n"/>
      <c r="G139" s="37" t="n"/>
      <c r="H139" s="17" t="n"/>
      <c r="I139" s="17" t="n"/>
      <c r="J139" s="17" t="n"/>
      <c r="K139" s="20">
        <f>IF(OR(F139="",G139="",H139=""),"",IF(G139&lt;F139,"",IF(H139="One-Time",1,IFERROR(IF(VLOOKUP(H139,'Pricing Setup'!$J$4:$L$8,2,FALSE)&lt;=0,"",1+INT((G139-F139)/VLOOKUP(H139,'Pricing Setup'!$J$4:$L$8,2,FALSE))),""))))</f>
        <v/>
      </c>
      <c r="L139" s="20">
        <f>IF(OR(D139="",'Pricing Setup'!$B$5="",'Pricing Setup'!$B$6="",'Pricing Setup'!$B$6&lt;=0),"",IFERROR(MAX(0,ROUNDUP((D139-'Pricing Setup'!$B$5)/'Pricing Setup'!$B$6,0)),""))</f>
        <v/>
      </c>
      <c r="M139" s="39">
        <f>IF(OR(L139="",'Pricing Setup'!$B$7=""),"",IFERROR(ROUND(L139*'Pricing Setup'!$B$7,2),""))</f>
        <v/>
      </c>
      <c r="N139" s="39">
        <f>IF(OR(M139="",I139="",'Pricing Setup'!$B$4=""),"",IFERROR(ROUND(('Pricing Setup'!$B$4+M139)*VLOOKUP(I139,'Pricing Setup'!$E$4:$G$6,2,FALSE)+VLOOKUP(I139,'Pricing Setup'!$E$4:$G$6,3,FALSE),2),""))</f>
        <v/>
      </c>
      <c r="O139" s="40">
        <f>IF(E139="","",IFERROR(IF(E139&lt;0,"",E139*2),""))</f>
        <v/>
      </c>
      <c r="P139" s="39">
        <f>IF(OR(O139="",'Pricing Setup'!$B$8="",'Pricing Setup'!$B$9=""),"",IFERROR(ROUND(MAX(0,O139-'Pricing Setup'!$B$8)*'Pricing Setup'!$B$9,2),""))</f>
        <v/>
      </c>
      <c r="Q139" s="23">
        <f>IF(H139="","",IFERROR(VLOOKUP(H139,'Pricing Setup'!$J$4:$L$8,3,FALSE),""))</f>
        <v/>
      </c>
      <c r="R139" s="39">
        <f>IF(OR(N139="",P139="",Q139="",'Pricing Setup'!$B$10=""),"",IFERROR(MAX('Pricing Setup'!$B$10,ROUND(N139*(1-Q139)+P139,2)),""))</f>
        <v/>
      </c>
      <c r="S139" s="39">
        <f>IF(OR(K139="",R139=""),"",IFERROR(ROUND(K139*R139,2),""))</f>
        <v/>
      </c>
      <c r="T139" s="24">
        <f>IF(COUNTA(A139:J139)=0,"",IFERROR(IF(OR(A139="",B139="",C139="",D139="",E139="",F139="",G139="",H139="",I139=""),"Incomplete",IF(COUNTIF($A$5:$A$154,A139)&gt;1,"Duplicate ID",IF(OR(D139&lt;=0,E139&lt;0,G139&lt;F139),"Check inputs",IF(OR(K139="",N139="",P139="",Q139="",R139="",S139="",COUNTBLANK('Pricing Setup'!$B$4:$B$11)&gt;0),"Check pricing setup",IF(TODAY()-B139&gt;'Pricing Setup'!$B$11,"Review estimate age","Ready"))))),"Check inputs"))</f>
        <v/>
      </c>
    </row>
    <row r="140" ht="22" customHeight="1">
      <c r="A140" s="15" t="n"/>
      <c r="B140" s="37" t="n"/>
      <c r="C140" s="17" t="n"/>
      <c r="D140" s="18" t="n"/>
      <c r="E140" s="38" t="n"/>
      <c r="F140" s="37" t="n"/>
      <c r="G140" s="37" t="n"/>
      <c r="H140" s="17" t="n"/>
      <c r="I140" s="17" t="n"/>
      <c r="J140" s="17" t="n"/>
      <c r="K140" s="20">
        <f>IF(OR(F140="",G140="",H140=""),"",IF(G140&lt;F140,"",IF(H140="One-Time",1,IFERROR(IF(VLOOKUP(H140,'Pricing Setup'!$J$4:$L$8,2,FALSE)&lt;=0,"",1+INT((G140-F140)/VLOOKUP(H140,'Pricing Setup'!$J$4:$L$8,2,FALSE))),""))))</f>
        <v/>
      </c>
      <c r="L140" s="20">
        <f>IF(OR(D140="",'Pricing Setup'!$B$5="",'Pricing Setup'!$B$6="",'Pricing Setup'!$B$6&lt;=0),"",IFERROR(MAX(0,ROUNDUP((D140-'Pricing Setup'!$B$5)/'Pricing Setup'!$B$6,0)),""))</f>
        <v/>
      </c>
      <c r="M140" s="39">
        <f>IF(OR(L140="",'Pricing Setup'!$B$7=""),"",IFERROR(ROUND(L140*'Pricing Setup'!$B$7,2),""))</f>
        <v/>
      </c>
      <c r="N140" s="39">
        <f>IF(OR(M140="",I140="",'Pricing Setup'!$B$4=""),"",IFERROR(ROUND(('Pricing Setup'!$B$4+M140)*VLOOKUP(I140,'Pricing Setup'!$E$4:$G$6,2,FALSE)+VLOOKUP(I140,'Pricing Setup'!$E$4:$G$6,3,FALSE),2),""))</f>
        <v/>
      </c>
      <c r="O140" s="40">
        <f>IF(E140="","",IFERROR(IF(E140&lt;0,"",E140*2),""))</f>
        <v/>
      </c>
      <c r="P140" s="39">
        <f>IF(OR(O140="",'Pricing Setup'!$B$8="",'Pricing Setup'!$B$9=""),"",IFERROR(ROUND(MAX(0,O140-'Pricing Setup'!$B$8)*'Pricing Setup'!$B$9,2),""))</f>
        <v/>
      </c>
      <c r="Q140" s="23">
        <f>IF(H140="","",IFERROR(VLOOKUP(H140,'Pricing Setup'!$J$4:$L$8,3,FALSE),""))</f>
        <v/>
      </c>
      <c r="R140" s="39">
        <f>IF(OR(N140="",P140="",Q140="",'Pricing Setup'!$B$10=""),"",IFERROR(MAX('Pricing Setup'!$B$10,ROUND(N140*(1-Q140)+P140,2)),""))</f>
        <v/>
      </c>
      <c r="S140" s="39">
        <f>IF(OR(K140="",R140=""),"",IFERROR(ROUND(K140*R140,2),""))</f>
        <v/>
      </c>
      <c r="T140" s="24">
        <f>IF(COUNTA(A140:J140)=0,"",IFERROR(IF(OR(A140="",B140="",C140="",D140="",E140="",F140="",G140="",H140="",I140=""),"Incomplete",IF(COUNTIF($A$5:$A$154,A140)&gt;1,"Duplicate ID",IF(OR(D140&lt;=0,E140&lt;0,G140&lt;F140),"Check inputs",IF(OR(K140="",N140="",P140="",Q140="",R140="",S140="",COUNTBLANK('Pricing Setup'!$B$4:$B$11)&gt;0),"Check pricing setup",IF(TODAY()-B140&gt;'Pricing Setup'!$B$11,"Review estimate age","Ready"))))),"Check inputs"))</f>
        <v/>
      </c>
    </row>
    <row r="141" ht="22" customHeight="1">
      <c r="A141" s="15" t="n"/>
      <c r="B141" s="37" t="n"/>
      <c r="C141" s="17" t="n"/>
      <c r="D141" s="18" t="n"/>
      <c r="E141" s="38" t="n"/>
      <c r="F141" s="37" t="n"/>
      <c r="G141" s="37" t="n"/>
      <c r="H141" s="17" t="n"/>
      <c r="I141" s="17" t="n"/>
      <c r="J141" s="17" t="n"/>
      <c r="K141" s="20">
        <f>IF(OR(F141="",G141="",H141=""),"",IF(G141&lt;F141,"",IF(H141="One-Time",1,IFERROR(IF(VLOOKUP(H141,'Pricing Setup'!$J$4:$L$8,2,FALSE)&lt;=0,"",1+INT((G141-F141)/VLOOKUP(H141,'Pricing Setup'!$J$4:$L$8,2,FALSE))),""))))</f>
        <v/>
      </c>
      <c r="L141" s="20">
        <f>IF(OR(D141="",'Pricing Setup'!$B$5="",'Pricing Setup'!$B$6="",'Pricing Setup'!$B$6&lt;=0),"",IFERROR(MAX(0,ROUNDUP((D141-'Pricing Setup'!$B$5)/'Pricing Setup'!$B$6,0)),""))</f>
        <v/>
      </c>
      <c r="M141" s="39">
        <f>IF(OR(L141="",'Pricing Setup'!$B$7=""),"",IFERROR(ROUND(L141*'Pricing Setup'!$B$7,2),""))</f>
        <v/>
      </c>
      <c r="N141" s="39">
        <f>IF(OR(M141="",I141="",'Pricing Setup'!$B$4=""),"",IFERROR(ROUND(('Pricing Setup'!$B$4+M141)*VLOOKUP(I141,'Pricing Setup'!$E$4:$G$6,2,FALSE)+VLOOKUP(I141,'Pricing Setup'!$E$4:$G$6,3,FALSE),2),""))</f>
        <v/>
      </c>
      <c r="O141" s="40">
        <f>IF(E141="","",IFERROR(IF(E141&lt;0,"",E141*2),""))</f>
        <v/>
      </c>
      <c r="P141" s="39">
        <f>IF(OR(O141="",'Pricing Setup'!$B$8="",'Pricing Setup'!$B$9=""),"",IFERROR(ROUND(MAX(0,O141-'Pricing Setup'!$B$8)*'Pricing Setup'!$B$9,2),""))</f>
        <v/>
      </c>
      <c r="Q141" s="23">
        <f>IF(H141="","",IFERROR(VLOOKUP(H141,'Pricing Setup'!$J$4:$L$8,3,FALSE),""))</f>
        <v/>
      </c>
      <c r="R141" s="39">
        <f>IF(OR(N141="",P141="",Q141="",'Pricing Setup'!$B$10=""),"",IFERROR(MAX('Pricing Setup'!$B$10,ROUND(N141*(1-Q141)+P141,2)),""))</f>
        <v/>
      </c>
      <c r="S141" s="39">
        <f>IF(OR(K141="",R141=""),"",IFERROR(ROUND(K141*R141,2),""))</f>
        <v/>
      </c>
      <c r="T141" s="24">
        <f>IF(COUNTA(A141:J141)=0,"",IFERROR(IF(OR(A141="",B141="",C141="",D141="",E141="",F141="",G141="",H141="",I141=""),"Incomplete",IF(COUNTIF($A$5:$A$154,A141)&gt;1,"Duplicate ID",IF(OR(D141&lt;=0,E141&lt;0,G141&lt;F141),"Check inputs",IF(OR(K141="",N141="",P141="",Q141="",R141="",S141="",COUNTBLANK('Pricing Setup'!$B$4:$B$11)&gt;0),"Check pricing setup",IF(TODAY()-B141&gt;'Pricing Setup'!$B$11,"Review estimate age","Ready"))))),"Check inputs"))</f>
        <v/>
      </c>
    </row>
    <row r="142" ht="22" customHeight="1">
      <c r="A142" s="15" t="n"/>
      <c r="B142" s="37" t="n"/>
      <c r="C142" s="17" t="n"/>
      <c r="D142" s="18" t="n"/>
      <c r="E142" s="38" t="n"/>
      <c r="F142" s="37" t="n"/>
      <c r="G142" s="37" t="n"/>
      <c r="H142" s="17" t="n"/>
      <c r="I142" s="17" t="n"/>
      <c r="J142" s="17" t="n"/>
      <c r="K142" s="20">
        <f>IF(OR(F142="",G142="",H142=""),"",IF(G142&lt;F142,"",IF(H142="One-Time",1,IFERROR(IF(VLOOKUP(H142,'Pricing Setup'!$J$4:$L$8,2,FALSE)&lt;=0,"",1+INT((G142-F142)/VLOOKUP(H142,'Pricing Setup'!$J$4:$L$8,2,FALSE))),""))))</f>
        <v/>
      </c>
      <c r="L142" s="20">
        <f>IF(OR(D142="",'Pricing Setup'!$B$5="",'Pricing Setup'!$B$6="",'Pricing Setup'!$B$6&lt;=0),"",IFERROR(MAX(0,ROUNDUP((D142-'Pricing Setup'!$B$5)/'Pricing Setup'!$B$6,0)),""))</f>
        <v/>
      </c>
      <c r="M142" s="39">
        <f>IF(OR(L142="",'Pricing Setup'!$B$7=""),"",IFERROR(ROUND(L142*'Pricing Setup'!$B$7,2),""))</f>
        <v/>
      </c>
      <c r="N142" s="39">
        <f>IF(OR(M142="",I142="",'Pricing Setup'!$B$4=""),"",IFERROR(ROUND(('Pricing Setup'!$B$4+M142)*VLOOKUP(I142,'Pricing Setup'!$E$4:$G$6,2,FALSE)+VLOOKUP(I142,'Pricing Setup'!$E$4:$G$6,3,FALSE),2),""))</f>
        <v/>
      </c>
      <c r="O142" s="40">
        <f>IF(E142="","",IFERROR(IF(E142&lt;0,"",E142*2),""))</f>
        <v/>
      </c>
      <c r="P142" s="39">
        <f>IF(OR(O142="",'Pricing Setup'!$B$8="",'Pricing Setup'!$B$9=""),"",IFERROR(ROUND(MAX(0,O142-'Pricing Setup'!$B$8)*'Pricing Setup'!$B$9,2),""))</f>
        <v/>
      </c>
      <c r="Q142" s="23">
        <f>IF(H142="","",IFERROR(VLOOKUP(H142,'Pricing Setup'!$J$4:$L$8,3,FALSE),""))</f>
        <v/>
      </c>
      <c r="R142" s="39">
        <f>IF(OR(N142="",P142="",Q142="",'Pricing Setup'!$B$10=""),"",IFERROR(MAX('Pricing Setup'!$B$10,ROUND(N142*(1-Q142)+P142,2)),""))</f>
        <v/>
      </c>
      <c r="S142" s="39">
        <f>IF(OR(K142="",R142=""),"",IFERROR(ROUND(K142*R142,2),""))</f>
        <v/>
      </c>
      <c r="T142" s="24">
        <f>IF(COUNTA(A142:J142)=0,"",IFERROR(IF(OR(A142="",B142="",C142="",D142="",E142="",F142="",G142="",H142="",I142=""),"Incomplete",IF(COUNTIF($A$5:$A$154,A142)&gt;1,"Duplicate ID",IF(OR(D142&lt;=0,E142&lt;0,G142&lt;F142),"Check inputs",IF(OR(K142="",N142="",P142="",Q142="",R142="",S142="",COUNTBLANK('Pricing Setup'!$B$4:$B$11)&gt;0),"Check pricing setup",IF(TODAY()-B142&gt;'Pricing Setup'!$B$11,"Review estimate age","Ready"))))),"Check inputs"))</f>
        <v/>
      </c>
    </row>
    <row r="143" ht="22" customHeight="1">
      <c r="A143" s="15" t="n"/>
      <c r="B143" s="37" t="n"/>
      <c r="C143" s="17" t="n"/>
      <c r="D143" s="18" t="n"/>
      <c r="E143" s="38" t="n"/>
      <c r="F143" s="37" t="n"/>
      <c r="G143" s="37" t="n"/>
      <c r="H143" s="17" t="n"/>
      <c r="I143" s="17" t="n"/>
      <c r="J143" s="17" t="n"/>
      <c r="K143" s="20">
        <f>IF(OR(F143="",G143="",H143=""),"",IF(G143&lt;F143,"",IF(H143="One-Time",1,IFERROR(IF(VLOOKUP(H143,'Pricing Setup'!$J$4:$L$8,2,FALSE)&lt;=0,"",1+INT((G143-F143)/VLOOKUP(H143,'Pricing Setup'!$J$4:$L$8,2,FALSE))),""))))</f>
        <v/>
      </c>
      <c r="L143" s="20">
        <f>IF(OR(D143="",'Pricing Setup'!$B$5="",'Pricing Setup'!$B$6="",'Pricing Setup'!$B$6&lt;=0),"",IFERROR(MAX(0,ROUNDUP((D143-'Pricing Setup'!$B$5)/'Pricing Setup'!$B$6,0)),""))</f>
        <v/>
      </c>
      <c r="M143" s="39">
        <f>IF(OR(L143="",'Pricing Setup'!$B$7=""),"",IFERROR(ROUND(L143*'Pricing Setup'!$B$7,2),""))</f>
        <v/>
      </c>
      <c r="N143" s="39">
        <f>IF(OR(M143="",I143="",'Pricing Setup'!$B$4=""),"",IFERROR(ROUND(('Pricing Setup'!$B$4+M143)*VLOOKUP(I143,'Pricing Setup'!$E$4:$G$6,2,FALSE)+VLOOKUP(I143,'Pricing Setup'!$E$4:$G$6,3,FALSE),2),""))</f>
        <v/>
      </c>
      <c r="O143" s="40">
        <f>IF(E143="","",IFERROR(IF(E143&lt;0,"",E143*2),""))</f>
        <v/>
      </c>
      <c r="P143" s="39">
        <f>IF(OR(O143="",'Pricing Setup'!$B$8="",'Pricing Setup'!$B$9=""),"",IFERROR(ROUND(MAX(0,O143-'Pricing Setup'!$B$8)*'Pricing Setup'!$B$9,2),""))</f>
        <v/>
      </c>
      <c r="Q143" s="23">
        <f>IF(H143="","",IFERROR(VLOOKUP(H143,'Pricing Setup'!$J$4:$L$8,3,FALSE),""))</f>
        <v/>
      </c>
      <c r="R143" s="39">
        <f>IF(OR(N143="",P143="",Q143="",'Pricing Setup'!$B$10=""),"",IFERROR(MAX('Pricing Setup'!$B$10,ROUND(N143*(1-Q143)+P143,2)),""))</f>
        <v/>
      </c>
      <c r="S143" s="39">
        <f>IF(OR(K143="",R143=""),"",IFERROR(ROUND(K143*R143,2),""))</f>
        <v/>
      </c>
      <c r="T143" s="24">
        <f>IF(COUNTA(A143:J143)=0,"",IFERROR(IF(OR(A143="",B143="",C143="",D143="",E143="",F143="",G143="",H143="",I143=""),"Incomplete",IF(COUNTIF($A$5:$A$154,A143)&gt;1,"Duplicate ID",IF(OR(D143&lt;=0,E143&lt;0,G143&lt;F143),"Check inputs",IF(OR(K143="",N143="",P143="",Q143="",R143="",S143="",COUNTBLANK('Pricing Setup'!$B$4:$B$11)&gt;0),"Check pricing setup",IF(TODAY()-B143&gt;'Pricing Setup'!$B$11,"Review estimate age","Ready"))))),"Check inputs"))</f>
        <v/>
      </c>
    </row>
    <row r="144" ht="22" customHeight="1">
      <c r="A144" s="15" t="n"/>
      <c r="B144" s="37" t="n"/>
      <c r="C144" s="17" t="n"/>
      <c r="D144" s="18" t="n"/>
      <c r="E144" s="38" t="n"/>
      <c r="F144" s="37" t="n"/>
      <c r="G144" s="37" t="n"/>
      <c r="H144" s="17" t="n"/>
      <c r="I144" s="17" t="n"/>
      <c r="J144" s="17" t="n"/>
      <c r="K144" s="20">
        <f>IF(OR(F144="",G144="",H144=""),"",IF(G144&lt;F144,"",IF(H144="One-Time",1,IFERROR(IF(VLOOKUP(H144,'Pricing Setup'!$J$4:$L$8,2,FALSE)&lt;=0,"",1+INT((G144-F144)/VLOOKUP(H144,'Pricing Setup'!$J$4:$L$8,2,FALSE))),""))))</f>
        <v/>
      </c>
      <c r="L144" s="20">
        <f>IF(OR(D144="",'Pricing Setup'!$B$5="",'Pricing Setup'!$B$6="",'Pricing Setup'!$B$6&lt;=0),"",IFERROR(MAX(0,ROUNDUP((D144-'Pricing Setup'!$B$5)/'Pricing Setup'!$B$6,0)),""))</f>
        <v/>
      </c>
      <c r="M144" s="39">
        <f>IF(OR(L144="",'Pricing Setup'!$B$7=""),"",IFERROR(ROUND(L144*'Pricing Setup'!$B$7,2),""))</f>
        <v/>
      </c>
      <c r="N144" s="39">
        <f>IF(OR(M144="",I144="",'Pricing Setup'!$B$4=""),"",IFERROR(ROUND(('Pricing Setup'!$B$4+M144)*VLOOKUP(I144,'Pricing Setup'!$E$4:$G$6,2,FALSE)+VLOOKUP(I144,'Pricing Setup'!$E$4:$G$6,3,FALSE),2),""))</f>
        <v/>
      </c>
      <c r="O144" s="40">
        <f>IF(E144="","",IFERROR(IF(E144&lt;0,"",E144*2),""))</f>
        <v/>
      </c>
      <c r="P144" s="39">
        <f>IF(OR(O144="",'Pricing Setup'!$B$8="",'Pricing Setup'!$B$9=""),"",IFERROR(ROUND(MAX(0,O144-'Pricing Setup'!$B$8)*'Pricing Setup'!$B$9,2),""))</f>
        <v/>
      </c>
      <c r="Q144" s="23">
        <f>IF(H144="","",IFERROR(VLOOKUP(H144,'Pricing Setup'!$J$4:$L$8,3,FALSE),""))</f>
        <v/>
      </c>
      <c r="R144" s="39">
        <f>IF(OR(N144="",P144="",Q144="",'Pricing Setup'!$B$10=""),"",IFERROR(MAX('Pricing Setup'!$B$10,ROUND(N144*(1-Q144)+P144,2)),""))</f>
        <v/>
      </c>
      <c r="S144" s="39">
        <f>IF(OR(K144="",R144=""),"",IFERROR(ROUND(K144*R144,2),""))</f>
        <v/>
      </c>
      <c r="T144" s="24">
        <f>IF(COUNTA(A144:J144)=0,"",IFERROR(IF(OR(A144="",B144="",C144="",D144="",E144="",F144="",G144="",H144="",I144=""),"Incomplete",IF(COUNTIF($A$5:$A$154,A144)&gt;1,"Duplicate ID",IF(OR(D144&lt;=0,E144&lt;0,G144&lt;F144),"Check inputs",IF(OR(K144="",N144="",P144="",Q144="",R144="",S144="",COUNTBLANK('Pricing Setup'!$B$4:$B$11)&gt;0),"Check pricing setup",IF(TODAY()-B144&gt;'Pricing Setup'!$B$11,"Review estimate age","Ready"))))),"Check inputs"))</f>
        <v/>
      </c>
    </row>
    <row r="145" ht="22" customHeight="1">
      <c r="A145" s="15" t="n"/>
      <c r="B145" s="37" t="n"/>
      <c r="C145" s="17" t="n"/>
      <c r="D145" s="18" t="n"/>
      <c r="E145" s="38" t="n"/>
      <c r="F145" s="37" t="n"/>
      <c r="G145" s="37" t="n"/>
      <c r="H145" s="17" t="n"/>
      <c r="I145" s="17" t="n"/>
      <c r="J145" s="17" t="n"/>
      <c r="K145" s="20">
        <f>IF(OR(F145="",G145="",H145=""),"",IF(G145&lt;F145,"",IF(H145="One-Time",1,IFERROR(IF(VLOOKUP(H145,'Pricing Setup'!$J$4:$L$8,2,FALSE)&lt;=0,"",1+INT((G145-F145)/VLOOKUP(H145,'Pricing Setup'!$J$4:$L$8,2,FALSE))),""))))</f>
        <v/>
      </c>
      <c r="L145" s="20">
        <f>IF(OR(D145="",'Pricing Setup'!$B$5="",'Pricing Setup'!$B$6="",'Pricing Setup'!$B$6&lt;=0),"",IFERROR(MAX(0,ROUNDUP((D145-'Pricing Setup'!$B$5)/'Pricing Setup'!$B$6,0)),""))</f>
        <v/>
      </c>
      <c r="M145" s="39">
        <f>IF(OR(L145="",'Pricing Setup'!$B$7=""),"",IFERROR(ROUND(L145*'Pricing Setup'!$B$7,2),""))</f>
        <v/>
      </c>
      <c r="N145" s="39">
        <f>IF(OR(M145="",I145="",'Pricing Setup'!$B$4=""),"",IFERROR(ROUND(('Pricing Setup'!$B$4+M145)*VLOOKUP(I145,'Pricing Setup'!$E$4:$G$6,2,FALSE)+VLOOKUP(I145,'Pricing Setup'!$E$4:$G$6,3,FALSE),2),""))</f>
        <v/>
      </c>
      <c r="O145" s="40">
        <f>IF(E145="","",IFERROR(IF(E145&lt;0,"",E145*2),""))</f>
        <v/>
      </c>
      <c r="P145" s="39">
        <f>IF(OR(O145="",'Pricing Setup'!$B$8="",'Pricing Setup'!$B$9=""),"",IFERROR(ROUND(MAX(0,O145-'Pricing Setup'!$B$8)*'Pricing Setup'!$B$9,2),""))</f>
        <v/>
      </c>
      <c r="Q145" s="23">
        <f>IF(H145="","",IFERROR(VLOOKUP(H145,'Pricing Setup'!$J$4:$L$8,3,FALSE),""))</f>
        <v/>
      </c>
      <c r="R145" s="39">
        <f>IF(OR(N145="",P145="",Q145="",'Pricing Setup'!$B$10=""),"",IFERROR(MAX('Pricing Setup'!$B$10,ROUND(N145*(1-Q145)+P145,2)),""))</f>
        <v/>
      </c>
      <c r="S145" s="39">
        <f>IF(OR(K145="",R145=""),"",IFERROR(ROUND(K145*R145,2),""))</f>
        <v/>
      </c>
      <c r="T145" s="24">
        <f>IF(COUNTA(A145:J145)=0,"",IFERROR(IF(OR(A145="",B145="",C145="",D145="",E145="",F145="",G145="",H145="",I145=""),"Incomplete",IF(COUNTIF($A$5:$A$154,A145)&gt;1,"Duplicate ID",IF(OR(D145&lt;=0,E145&lt;0,G145&lt;F145),"Check inputs",IF(OR(K145="",N145="",P145="",Q145="",R145="",S145="",COUNTBLANK('Pricing Setup'!$B$4:$B$11)&gt;0),"Check pricing setup",IF(TODAY()-B145&gt;'Pricing Setup'!$B$11,"Review estimate age","Ready"))))),"Check inputs"))</f>
        <v/>
      </c>
    </row>
    <row r="146" ht="22" customHeight="1">
      <c r="A146" s="15" t="n"/>
      <c r="B146" s="37" t="n"/>
      <c r="C146" s="17" t="n"/>
      <c r="D146" s="18" t="n"/>
      <c r="E146" s="38" t="n"/>
      <c r="F146" s="37" t="n"/>
      <c r="G146" s="37" t="n"/>
      <c r="H146" s="17" t="n"/>
      <c r="I146" s="17" t="n"/>
      <c r="J146" s="17" t="n"/>
      <c r="K146" s="20">
        <f>IF(OR(F146="",G146="",H146=""),"",IF(G146&lt;F146,"",IF(H146="One-Time",1,IFERROR(IF(VLOOKUP(H146,'Pricing Setup'!$J$4:$L$8,2,FALSE)&lt;=0,"",1+INT((G146-F146)/VLOOKUP(H146,'Pricing Setup'!$J$4:$L$8,2,FALSE))),""))))</f>
        <v/>
      </c>
      <c r="L146" s="20">
        <f>IF(OR(D146="",'Pricing Setup'!$B$5="",'Pricing Setup'!$B$6="",'Pricing Setup'!$B$6&lt;=0),"",IFERROR(MAX(0,ROUNDUP((D146-'Pricing Setup'!$B$5)/'Pricing Setup'!$B$6,0)),""))</f>
        <v/>
      </c>
      <c r="M146" s="39">
        <f>IF(OR(L146="",'Pricing Setup'!$B$7=""),"",IFERROR(ROUND(L146*'Pricing Setup'!$B$7,2),""))</f>
        <v/>
      </c>
      <c r="N146" s="39">
        <f>IF(OR(M146="",I146="",'Pricing Setup'!$B$4=""),"",IFERROR(ROUND(('Pricing Setup'!$B$4+M146)*VLOOKUP(I146,'Pricing Setup'!$E$4:$G$6,2,FALSE)+VLOOKUP(I146,'Pricing Setup'!$E$4:$G$6,3,FALSE),2),""))</f>
        <v/>
      </c>
      <c r="O146" s="40">
        <f>IF(E146="","",IFERROR(IF(E146&lt;0,"",E146*2),""))</f>
        <v/>
      </c>
      <c r="P146" s="39">
        <f>IF(OR(O146="",'Pricing Setup'!$B$8="",'Pricing Setup'!$B$9=""),"",IFERROR(ROUND(MAX(0,O146-'Pricing Setup'!$B$8)*'Pricing Setup'!$B$9,2),""))</f>
        <v/>
      </c>
      <c r="Q146" s="23">
        <f>IF(H146="","",IFERROR(VLOOKUP(H146,'Pricing Setup'!$J$4:$L$8,3,FALSE),""))</f>
        <v/>
      </c>
      <c r="R146" s="39">
        <f>IF(OR(N146="",P146="",Q146="",'Pricing Setup'!$B$10=""),"",IFERROR(MAX('Pricing Setup'!$B$10,ROUND(N146*(1-Q146)+P146,2)),""))</f>
        <v/>
      </c>
      <c r="S146" s="39">
        <f>IF(OR(K146="",R146=""),"",IFERROR(ROUND(K146*R146,2),""))</f>
        <v/>
      </c>
      <c r="T146" s="24">
        <f>IF(COUNTA(A146:J146)=0,"",IFERROR(IF(OR(A146="",B146="",C146="",D146="",E146="",F146="",G146="",H146="",I146=""),"Incomplete",IF(COUNTIF($A$5:$A$154,A146)&gt;1,"Duplicate ID",IF(OR(D146&lt;=0,E146&lt;0,G146&lt;F146),"Check inputs",IF(OR(K146="",N146="",P146="",Q146="",R146="",S146="",COUNTBLANK('Pricing Setup'!$B$4:$B$11)&gt;0),"Check pricing setup",IF(TODAY()-B146&gt;'Pricing Setup'!$B$11,"Review estimate age","Ready"))))),"Check inputs"))</f>
        <v/>
      </c>
    </row>
    <row r="147" ht="22" customHeight="1">
      <c r="A147" s="15" t="n"/>
      <c r="B147" s="37" t="n"/>
      <c r="C147" s="17" t="n"/>
      <c r="D147" s="18" t="n"/>
      <c r="E147" s="38" t="n"/>
      <c r="F147" s="37" t="n"/>
      <c r="G147" s="37" t="n"/>
      <c r="H147" s="17" t="n"/>
      <c r="I147" s="17" t="n"/>
      <c r="J147" s="17" t="n"/>
      <c r="K147" s="20">
        <f>IF(OR(F147="",G147="",H147=""),"",IF(G147&lt;F147,"",IF(H147="One-Time",1,IFERROR(IF(VLOOKUP(H147,'Pricing Setup'!$J$4:$L$8,2,FALSE)&lt;=0,"",1+INT((G147-F147)/VLOOKUP(H147,'Pricing Setup'!$J$4:$L$8,2,FALSE))),""))))</f>
        <v/>
      </c>
      <c r="L147" s="20">
        <f>IF(OR(D147="",'Pricing Setup'!$B$5="",'Pricing Setup'!$B$6="",'Pricing Setup'!$B$6&lt;=0),"",IFERROR(MAX(0,ROUNDUP((D147-'Pricing Setup'!$B$5)/'Pricing Setup'!$B$6,0)),""))</f>
        <v/>
      </c>
      <c r="M147" s="39">
        <f>IF(OR(L147="",'Pricing Setup'!$B$7=""),"",IFERROR(ROUND(L147*'Pricing Setup'!$B$7,2),""))</f>
        <v/>
      </c>
      <c r="N147" s="39">
        <f>IF(OR(M147="",I147="",'Pricing Setup'!$B$4=""),"",IFERROR(ROUND(('Pricing Setup'!$B$4+M147)*VLOOKUP(I147,'Pricing Setup'!$E$4:$G$6,2,FALSE)+VLOOKUP(I147,'Pricing Setup'!$E$4:$G$6,3,FALSE),2),""))</f>
        <v/>
      </c>
      <c r="O147" s="40">
        <f>IF(E147="","",IFERROR(IF(E147&lt;0,"",E147*2),""))</f>
        <v/>
      </c>
      <c r="P147" s="39">
        <f>IF(OR(O147="",'Pricing Setup'!$B$8="",'Pricing Setup'!$B$9=""),"",IFERROR(ROUND(MAX(0,O147-'Pricing Setup'!$B$8)*'Pricing Setup'!$B$9,2),""))</f>
        <v/>
      </c>
      <c r="Q147" s="23">
        <f>IF(H147="","",IFERROR(VLOOKUP(H147,'Pricing Setup'!$J$4:$L$8,3,FALSE),""))</f>
        <v/>
      </c>
      <c r="R147" s="39">
        <f>IF(OR(N147="",P147="",Q147="",'Pricing Setup'!$B$10=""),"",IFERROR(MAX('Pricing Setup'!$B$10,ROUND(N147*(1-Q147)+P147,2)),""))</f>
        <v/>
      </c>
      <c r="S147" s="39">
        <f>IF(OR(K147="",R147=""),"",IFERROR(ROUND(K147*R147,2),""))</f>
        <v/>
      </c>
      <c r="T147" s="24">
        <f>IF(COUNTA(A147:J147)=0,"",IFERROR(IF(OR(A147="",B147="",C147="",D147="",E147="",F147="",G147="",H147="",I147=""),"Incomplete",IF(COUNTIF($A$5:$A$154,A147)&gt;1,"Duplicate ID",IF(OR(D147&lt;=0,E147&lt;0,G147&lt;F147),"Check inputs",IF(OR(K147="",N147="",P147="",Q147="",R147="",S147="",COUNTBLANK('Pricing Setup'!$B$4:$B$11)&gt;0),"Check pricing setup",IF(TODAY()-B147&gt;'Pricing Setup'!$B$11,"Review estimate age","Ready"))))),"Check inputs"))</f>
        <v/>
      </c>
    </row>
    <row r="148" ht="22" customHeight="1">
      <c r="A148" s="15" t="n"/>
      <c r="B148" s="37" t="n"/>
      <c r="C148" s="17" t="n"/>
      <c r="D148" s="18" t="n"/>
      <c r="E148" s="38" t="n"/>
      <c r="F148" s="37" t="n"/>
      <c r="G148" s="37" t="n"/>
      <c r="H148" s="17" t="n"/>
      <c r="I148" s="17" t="n"/>
      <c r="J148" s="17" t="n"/>
      <c r="K148" s="20">
        <f>IF(OR(F148="",G148="",H148=""),"",IF(G148&lt;F148,"",IF(H148="One-Time",1,IFERROR(IF(VLOOKUP(H148,'Pricing Setup'!$J$4:$L$8,2,FALSE)&lt;=0,"",1+INT((G148-F148)/VLOOKUP(H148,'Pricing Setup'!$J$4:$L$8,2,FALSE))),""))))</f>
        <v/>
      </c>
      <c r="L148" s="20">
        <f>IF(OR(D148="",'Pricing Setup'!$B$5="",'Pricing Setup'!$B$6="",'Pricing Setup'!$B$6&lt;=0),"",IFERROR(MAX(0,ROUNDUP((D148-'Pricing Setup'!$B$5)/'Pricing Setup'!$B$6,0)),""))</f>
        <v/>
      </c>
      <c r="M148" s="39">
        <f>IF(OR(L148="",'Pricing Setup'!$B$7=""),"",IFERROR(ROUND(L148*'Pricing Setup'!$B$7,2),""))</f>
        <v/>
      </c>
      <c r="N148" s="39">
        <f>IF(OR(M148="",I148="",'Pricing Setup'!$B$4=""),"",IFERROR(ROUND(('Pricing Setup'!$B$4+M148)*VLOOKUP(I148,'Pricing Setup'!$E$4:$G$6,2,FALSE)+VLOOKUP(I148,'Pricing Setup'!$E$4:$G$6,3,FALSE),2),""))</f>
        <v/>
      </c>
      <c r="O148" s="40">
        <f>IF(E148="","",IFERROR(IF(E148&lt;0,"",E148*2),""))</f>
        <v/>
      </c>
      <c r="P148" s="39">
        <f>IF(OR(O148="",'Pricing Setup'!$B$8="",'Pricing Setup'!$B$9=""),"",IFERROR(ROUND(MAX(0,O148-'Pricing Setup'!$B$8)*'Pricing Setup'!$B$9,2),""))</f>
        <v/>
      </c>
      <c r="Q148" s="23">
        <f>IF(H148="","",IFERROR(VLOOKUP(H148,'Pricing Setup'!$J$4:$L$8,3,FALSE),""))</f>
        <v/>
      </c>
      <c r="R148" s="39">
        <f>IF(OR(N148="",P148="",Q148="",'Pricing Setup'!$B$10=""),"",IFERROR(MAX('Pricing Setup'!$B$10,ROUND(N148*(1-Q148)+P148,2)),""))</f>
        <v/>
      </c>
      <c r="S148" s="39">
        <f>IF(OR(K148="",R148=""),"",IFERROR(ROUND(K148*R148,2),""))</f>
        <v/>
      </c>
      <c r="T148" s="24">
        <f>IF(COUNTA(A148:J148)=0,"",IFERROR(IF(OR(A148="",B148="",C148="",D148="",E148="",F148="",G148="",H148="",I148=""),"Incomplete",IF(COUNTIF($A$5:$A$154,A148)&gt;1,"Duplicate ID",IF(OR(D148&lt;=0,E148&lt;0,G148&lt;F148),"Check inputs",IF(OR(K148="",N148="",P148="",Q148="",R148="",S148="",COUNTBLANK('Pricing Setup'!$B$4:$B$11)&gt;0),"Check pricing setup",IF(TODAY()-B148&gt;'Pricing Setup'!$B$11,"Review estimate age","Ready"))))),"Check inputs"))</f>
        <v/>
      </c>
    </row>
    <row r="149" ht="22" customHeight="1">
      <c r="A149" s="15" t="n"/>
      <c r="B149" s="37" t="n"/>
      <c r="C149" s="17" t="n"/>
      <c r="D149" s="18" t="n"/>
      <c r="E149" s="38" t="n"/>
      <c r="F149" s="37" t="n"/>
      <c r="G149" s="37" t="n"/>
      <c r="H149" s="17" t="n"/>
      <c r="I149" s="17" t="n"/>
      <c r="J149" s="17" t="n"/>
      <c r="K149" s="20">
        <f>IF(OR(F149="",G149="",H149=""),"",IF(G149&lt;F149,"",IF(H149="One-Time",1,IFERROR(IF(VLOOKUP(H149,'Pricing Setup'!$J$4:$L$8,2,FALSE)&lt;=0,"",1+INT((G149-F149)/VLOOKUP(H149,'Pricing Setup'!$J$4:$L$8,2,FALSE))),""))))</f>
        <v/>
      </c>
      <c r="L149" s="20">
        <f>IF(OR(D149="",'Pricing Setup'!$B$5="",'Pricing Setup'!$B$6="",'Pricing Setup'!$B$6&lt;=0),"",IFERROR(MAX(0,ROUNDUP((D149-'Pricing Setup'!$B$5)/'Pricing Setup'!$B$6,0)),""))</f>
        <v/>
      </c>
      <c r="M149" s="39">
        <f>IF(OR(L149="",'Pricing Setup'!$B$7=""),"",IFERROR(ROUND(L149*'Pricing Setup'!$B$7,2),""))</f>
        <v/>
      </c>
      <c r="N149" s="39">
        <f>IF(OR(M149="",I149="",'Pricing Setup'!$B$4=""),"",IFERROR(ROUND(('Pricing Setup'!$B$4+M149)*VLOOKUP(I149,'Pricing Setup'!$E$4:$G$6,2,FALSE)+VLOOKUP(I149,'Pricing Setup'!$E$4:$G$6,3,FALSE),2),""))</f>
        <v/>
      </c>
      <c r="O149" s="40">
        <f>IF(E149="","",IFERROR(IF(E149&lt;0,"",E149*2),""))</f>
        <v/>
      </c>
      <c r="P149" s="39">
        <f>IF(OR(O149="",'Pricing Setup'!$B$8="",'Pricing Setup'!$B$9=""),"",IFERROR(ROUND(MAX(0,O149-'Pricing Setup'!$B$8)*'Pricing Setup'!$B$9,2),""))</f>
        <v/>
      </c>
      <c r="Q149" s="23">
        <f>IF(H149="","",IFERROR(VLOOKUP(H149,'Pricing Setup'!$J$4:$L$8,3,FALSE),""))</f>
        <v/>
      </c>
      <c r="R149" s="39">
        <f>IF(OR(N149="",P149="",Q149="",'Pricing Setup'!$B$10=""),"",IFERROR(MAX('Pricing Setup'!$B$10,ROUND(N149*(1-Q149)+P149,2)),""))</f>
        <v/>
      </c>
      <c r="S149" s="39">
        <f>IF(OR(K149="",R149=""),"",IFERROR(ROUND(K149*R149,2),""))</f>
        <v/>
      </c>
      <c r="T149" s="24">
        <f>IF(COUNTA(A149:J149)=0,"",IFERROR(IF(OR(A149="",B149="",C149="",D149="",E149="",F149="",G149="",H149="",I149=""),"Incomplete",IF(COUNTIF($A$5:$A$154,A149)&gt;1,"Duplicate ID",IF(OR(D149&lt;=0,E149&lt;0,G149&lt;F149),"Check inputs",IF(OR(K149="",N149="",P149="",Q149="",R149="",S149="",COUNTBLANK('Pricing Setup'!$B$4:$B$11)&gt;0),"Check pricing setup",IF(TODAY()-B149&gt;'Pricing Setup'!$B$11,"Review estimate age","Ready"))))),"Check inputs"))</f>
        <v/>
      </c>
    </row>
    <row r="150" ht="22" customHeight="1">
      <c r="A150" s="15" t="n"/>
      <c r="B150" s="37" t="n"/>
      <c r="C150" s="17" t="n"/>
      <c r="D150" s="18" t="n"/>
      <c r="E150" s="38" t="n"/>
      <c r="F150" s="37" t="n"/>
      <c r="G150" s="37" t="n"/>
      <c r="H150" s="17" t="n"/>
      <c r="I150" s="17" t="n"/>
      <c r="J150" s="17" t="n"/>
      <c r="K150" s="20">
        <f>IF(OR(F150="",G150="",H150=""),"",IF(G150&lt;F150,"",IF(H150="One-Time",1,IFERROR(IF(VLOOKUP(H150,'Pricing Setup'!$J$4:$L$8,2,FALSE)&lt;=0,"",1+INT((G150-F150)/VLOOKUP(H150,'Pricing Setup'!$J$4:$L$8,2,FALSE))),""))))</f>
        <v/>
      </c>
      <c r="L150" s="20">
        <f>IF(OR(D150="",'Pricing Setup'!$B$5="",'Pricing Setup'!$B$6="",'Pricing Setup'!$B$6&lt;=0),"",IFERROR(MAX(0,ROUNDUP((D150-'Pricing Setup'!$B$5)/'Pricing Setup'!$B$6,0)),""))</f>
        <v/>
      </c>
      <c r="M150" s="39">
        <f>IF(OR(L150="",'Pricing Setup'!$B$7=""),"",IFERROR(ROUND(L150*'Pricing Setup'!$B$7,2),""))</f>
        <v/>
      </c>
      <c r="N150" s="39">
        <f>IF(OR(M150="",I150="",'Pricing Setup'!$B$4=""),"",IFERROR(ROUND(('Pricing Setup'!$B$4+M150)*VLOOKUP(I150,'Pricing Setup'!$E$4:$G$6,2,FALSE)+VLOOKUP(I150,'Pricing Setup'!$E$4:$G$6,3,FALSE),2),""))</f>
        <v/>
      </c>
      <c r="O150" s="40">
        <f>IF(E150="","",IFERROR(IF(E150&lt;0,"",E150*2),""))</f>
        <v/>
      </c>
      <c r="P150" s="39">
        <f>IF(OR(O150="",'Pricing Setup'!$B$8="",'Pricing Setup'!$B$9=""),"",IFERROR(ROUND(MAX(0,O150-'Pricing Setup'!$B$8)*'Pricing Setup'!$B$9,2),""))</f>
        <v/>
      </c>
      <c r="Q150" s="23">
        <f>IF(H150="","",IFERROR(VLOOKUP(H150,'Pricing Setup'!$J$4:$L$8,3,FALSE),""))</f>
        <v/>
      </c>
      <c r="R150" s="39">
        <f>IF(OR(N150="",P150="",Q150="",'Pricing Setup'!$B$10=""),"",IFERROR(MAX('Pricing Setup'!$B$10,ROUND(N150*(1-Q150)+P150,2)),""))</f>
        <v/>
      </c>
      <c r="S150" s="39">
        <f>IF(OR(K150="",R150=""),"",IFERROR(ROUND(K150*R150,2),""))</f>
        <v/>
      </c>
      <c r="T150" s="24">
        <f>IF(COUNTA(A150:J150)=0,"",IFERROR(IF(OR(A150="",B150="",C150="",D150="",E150="",F150="",G150="",H150="",I150=""),"Incomplete",IF(COUNTIF($A$5:$A$154,A150)&gt;1,"Duplicate ID",IF(OR(D150&lt;=0,E150&lt;0,G150&lt;F150),"Check inputs",IF(OR(K150="",N150="",P150="",Q150="",R150="",S150="",COUNTBLANK('Pricing Setup'!$B$4:$B$11)&gt;0),"Check pricing setup",IF(TODAY()-B150&gt;'Pricing Setup'!$B$11,"Review estimate age","Ready"))))),"Check inputs"))</f>
        <v/>
      </c>
    </row>
    <row r="151" ht="22" customHeight="1">
      <c r="A151" s="15" t="n"/>
      <c r="B151" s="37" t="n"/>
      <c r="C151" s="17" t="n"/>
      <c r="D151" s="18" t="n"/>
      <c r="E151" s="38" t="n"/>
      <c r="F151" s="37" t="n"/>
      <c r="G151" s="37" t="n"/>
      <c r="H151" s="17" t="n"/>
      <c r="I151" s="17" t="n"/>
      <c r="J151" s="17" t="n"/>
      <c r="K151" s="20">
        <f>IF(OR(F151="",G151="",H151=""),"",IF(G151&lt;F151,"",IF(H151="One-Time",1,IFERROR(IF(VLOOKUP(H151,'Pricing Setup'!$J$4:$L$8,2,FALSE)&lt;=0,"",1+INT((G151-F151)/VLOOKUP(H151,'Pricing Setup'!$J$4:$L$8,2,FALSE))),""))))</f>
        <v/>
      </c>
      <c r="L151" s="20">
        <f>IF(OR(D151="",'Pricing Setup'!$B$5="",'Pricing Setup'!$B$6="",'Pricing Setup'!$B$6&lt;=0),"",IFERROR(MAX(0,ROUNDUP((D151-'Pricing Setup'!$B$5)/'Pricing Setup'!$B$6,0)),""))</f>
        <v/>
      </c>
      <c r="M151" s="39">
        <f>IF(OR(L151="",'Pricing Setup'!$B$7=""),"",IFERROR(ROUND(L151*'Pricing Setup'!$B$7,2),""))</f>
        <v/>
      </c>
      <c r="N151" s="39">
        <f>IF(OR(M151="",I151="",'Pricing Setup'!$B$4=""),"",IFERROR(ROUND(('Pricing Setup'!$B$4+M151)*VLOOKUP(I151,'Pricing Setup'!$E$4:$G$6,2,FALSE)+VLOOKUP(I151,'Pricing Setup'!$E$4:$G$6,3,FALSE),2),""))</f>
        <v/>
      </c>
      <c r="O151" s="40">
        <f>IF(E151="","",IFERROR(IF(E151&lt;0,"",E151*2),""))</f>
        <v/>
      </c>
      <c r="P151" s="39">
        <f>IF(OR(O151="",'Pricing Setup'!$B$8="",'Pricing Setup'!$B$9=""),"",IFERROR(ROUND(MAX(0,O151-'Pricing Setup'!$B$8)*'Pricing Setup'!$B$9,2),""))</f>
        <v/>
      </c>
      <c r="Q151" s="23">
        <f>IF(H151="","",IFERROR(VLOOKUP(H151,'Pricing Setup'!$J$4:$L$8,3,FALSE),""))</f>
        <v/>
      </c>
      <c r="R151" s="39">
        <f>IF(OR(N151="",P151="",Q151="",'Pricing Setup'!$B$10=""),"",IFERROR(MAX('Pricing Setup'!$B$10,ROUND(N151*(1-Q151)+P151,2)),""))</f>
        <v/>
      </c>
      <c r="S151" s="39">
        <f>IF(OR(K151="",R151=""),"",IFERROR(ROUND(K151*R151,2),""))</f>
        <v/>
      </c>
      <c r="T151" s="24">
        <f>IF(COUNTA(A151:J151)=0,"",IFERROR(IF(OR(A151="",B151="",C151="",D151="",E151="",F151="",G151="",H151="",I151=""),"Incomplete",IF(COUNTIF($A$5:$A$154,A151)&gt;1,"Duplicate ID",IF(OR(D151&lt;=0,E151&lt;0,G151&lt;F151),"Check inputs",IF(OR(K151="",N151="",P151="",Q151="",R151="",S151="",COUNTBLANK('Pricing Setup'!$B$4:$B$11)&gt;0),"Check pricing setup",IF(TODAY()-B151&gt;'Pricing Setup'!$B$11,"Review estimate age","Ready"))))),"Check inputs"))</f>
        <v/>
      </c>
    </row>
    <row r="152" ht="22" customHeight="1">
      <c r="A152" s="15" t="n"/>
      <c r="B152" s="37" t="n"/>
      <c r="C152" s="17" t="n"/>
      <c r="D152" s="18" t="n"/>
      <c r="E152" s="38" t="n"/>
      <c r="F152" s="37" t="n"/>
      <c r="G152" s="37" t="n"/>
      <c r="H152" s="17" t="n"/>
      <c r="I152" s="17" t="n"/>
      <c r="J152" s="17" t="n"/>
      <c r="K152" s="20">
        <f>IF(OR(F152="",G152="",H152=""),"",IF(G152&lt;F152,"",IF(H152="One-Time",1,IFERROR(IF(VLOOKUP(H152,'Pricing Setup'!$J$4:$L$8,2,FALSE)&lt;=0,"",1+INT((G152-F152)/VLOOKUP(H152,'Pricing Setup'!$J$4:$L$8,2,FALSE))),""))))</f>
        <v/>
      </c>
      <c r="L152" s="20">
        <f>IF(OR(D152="",'Pricing Setup'!$B$5="",'Pricing Setup'!$B$6="",'Pricing Setup'!$B$6&lt;=0),"",IFERROR(MAX(0,ROUNDUP((D152-'Pricing Setup'!$B$5)/'Pricing Setup'!$B$6,0)),""))</f>
        <v/>
      </c>
      <c r="M152" s="39">
        <f>IF(OR(L152="",'Pricing Setup'!$B$7=""),"",IFERROR(ROUND(L152*'Pricing Setup'!$B$7,2),""))</f>
        <v/>
      </c>
      <c r="N152" s="39">
        <f>IF(OR(M152="",I152="",'Pricing Setup'!$B$4=""),"",IFERROR(ROUND(('Pricing Setup'!$B$4+M152)*VLOOKUP(I152,'Pricing Setup'!$E$4:$G$6,2,FALSE)+VLOOKUP(I152,'Pricing Setup'!$E$4:$G$6,3,FALSE),2),""))</f>
        <v/>
      </c>
      <c r="O152" s="40">
        <f>IF(E152="","",IFERROR(IF(E152&lt;0,"",E152*2),""))</f>
        <v/>
      </c>
      <c r="P152" s="39">
        <f>IF(OR(O152="",'Pricing Setup'!$B$8="",'Pricing Setup'!$B$9=""),"",IFERROR(ROUND(MAX(0,O152-'Pricing Setup'!$B$8)*'Pricing Setup'!$B$9,2),""))</f>
        <v/>
      </c>
      <c r="Q152" s="23">
        <f>IF(H152="","",IFERROR(VLOOKUP(H152,'Pricing Setup'!$J$4:$L$8,3,FALSE),""))</f>
        <v/>
      </c>
      <c r="R152" s="39">
        <f>IF(OR(N152="",P152="",Q152="",'Pricing Setup'!$B$10=""),"",IFERROR(MAX('Pricing Setup'!$B$10,ROUND(N152*(1-Q152)+P152,2)),""))</f>
        <v/>
      </c>
      <c r="S152" s="39">
        <f>IF(OR(K152="",R152=""),"",IFERROR(ROUND(K152*R152,2),""))</f>
        <v/>
      </c>
      <c r="T152" s="24">
        <f>IF(COUNTA(A152:J152)=0,"",IFERROR(IF(OR(A152="",B152="",C152="",D152="",E152="",F152="",G152="",H152="",I152=""),"Incomplete",IF(COUNTIF($A$5:$A$154,A152)&gt;1,"Duplicate ID",IF(OR(D152&lt;=0,E152&lt;0,G152&lt;F152),"Check inputs",IF(OR(K152="",N152="",P152="",Q152="",R152="",S152="",COUNTBLANK('Pricing Setup'!$B$4:$B$11)&gt;0),"Check pricing setup",IF(TODAY()-B152&gt;'Pricing Setup'!$B$11,"Review estimate age","Ready"))))),"Check inputs"))</f>
        <v/>
      </c>
    </row>
    <row r="153" ht="22" customHeight="1">
      <c r="A153" s="15" t="n"/>
      <c r="B153" s="37" t="n"/>
      <c r="C153" s="17" t="n"/>
      <c r="D153" s="18" t="n"/>
      <c r="E153" s="38" t="n"/>
      <c r="F153" s="37" t="n"/>
      <c r="G153" s="37" t="n"/>
      <c r="H153" s="17" t="n"/>
      <c r="I153" s="17" t="n"/>
      <c r="J153" s="17" t="n"/>
      <c r="K153" s="20">
        <f>IF(OR(F153="",G153="",H153=""),"",IF(G153&lt;F153,"",IF(H153="One-Time",1,IFERROR(IF(VLOOKUP(H153,'Pricing Setup'!$J$4:$L$8,2,FALSE)&lt;=0,"",1+INT((G153-F153)/VLOOKUP(H153,'Pricing Setup'!$J$4:$L$8,2,FALSE))),""))))</f>
        <v/>
      </c>
      <c r="L153" s="20">
        <f>IF(OR(D153="",'Pricing Setup'!$B$5="",'Pricing Setup'!$B$6="",'Pricing Setup'!$B$6&lt;=0),"",IFERROR(MAX(0,ROUNDUP((D153-'Pricing Setup'!$B$5)/'Pricing Setup'!$B$6,0)),""))</f>
        <v/>
      </c>
      <c r="M153" s="39">
        <f>IF(OR(L153="",'Pricing Setup'!$B$7=""),"",IFERROR(ROUND(L153*'Pricing Setup'!$B$7,2),""))</f>
        <v/>
      </c>
      <c r="N153" s="39">
        <f>IF(OR(M153="",I153="",'Pricing Setup'!$B$4=""),"",IFERROR(ROUND(('Pricing Setup'!$B$4+M153)*VLOOKUP(I153,'Pricing Setup'!$E$4:$G$6,2,FALSE)+VLOOKUP(I153,'Pricing Setup'!$E$4:$G$6,3,FALSE),2),""))</f>
        <v/>
      </c>
      <c r="O153" s="40">
        <f>IF(E153="","",IFERROR(IF(E153&lt;0,"",E153*2),""))</f>
        <v/>
      </c>
      <c r="P153" s="39">
        <f>IF(OR(O153="",'Pricing Setup'!$B$8="",'Pricing Setup'!$B$9=""),"",IFERROR(ROUND(MAX(0,O153-'Pricing Setup'!$B$8)*'Pricing Setup'!$B$9,2),""))</f>
        <v/>
      </c>
      <c r="Q153" s="23">
        <f>IF(H153="","",IFERROR(VLOOKUP(H153,'Pricing Setup'!$J$4:$L$8,3,FALSE),""))</f>
        <v/>
      </c>
      <c r="R153" s="39">
        <f>IF(OR(N153="",P153="",Q153="",'Pricing Setup'!$B$10=""),"",IFERROR(MAX('Pricing Setup'!$B$10,ROUND(N153*(1-Q153)+P153,2)),""))</f>
        <v/>
      </c>
      <c r="S153" s="39">
        <f>IF(OR(K153="",R153=""),"",IFERROR(ROUND(K153*R153,2),""))</f>
        <v/>
      </c>
      <c r="T153" s="24">
        <f>IF(COUNTA(A153:J153)=0,"",IFERROR(IF(OR(A153="",B153="",C153="",D153="",E153="",F153="",G153="",H153="",I153=""),"Incomplete",IF(COUNTIF($A$5:$A$154,A153)&gt;1,"Duplicate ID",IF(OR(D153&lt;=0,E153&lt;0,G153&lt;F153),"Check inputs",IF(OR(K153="",N153="",P153="",Q153="",R153="",S153="",COUNTBLANK('Pricing Setup'!$B$4:$B$11)&gt;0),"Check pricing setup",IF(TODAY()-B153&gt;'Pricing Setup'!$B$11,"Review estimate age","Ready"))))),"Check inputs"))</f>
        <v/>
      </c>
    </row>
    <row r="154" ht="22" customHeight="1">
      <c r="A154" s="15" t="n"/>
      <c r="B154" s="37" t="n"/>
      <c r="C154" s="17" t="n"/>
      <c r="D154" s="18" t="n"/>
      <c r="E154" s="38" t="n"/>
      <c r="F154" s="37" t="n"/>
      <c r="G154" s="37" t="n"/>
      <c r="H154" s="17" t="n"/>
      <c r="I154" s="17" t="n"/>
      <c r="J154" s="17" t="n"/>
      <c r="K154" s="20">
        <f>IF(OR(F154="",G154="",H154=""),"",IF(G154&lt;F154,"",IF(H154="One-Time",1,IFERROR(IF(VLOOKUP(H154,'Pricing Setup'!$J$4:$L$8,2,FALSE)&lt;=0,"",1+INT((G154-F154)/VLOOKUP(H154,'Pricing Setup'!$J$4:$L$8,2,FALSE))),""))))</f>
        <v/>
      </c>
      <c r="L154" s="20">
        <f>IF(OR(D154="",'Pricing Setup'!$B$5="",'Pricing Setup'!$B$6="",'Pricing Setup'!$B$6&lt;=0),"",IFERROR(MAX(0,ROUNDUP((D154-'Pricing Setup'!$B$5)/'Pricing Setup'!$B$6,0)),""))</f>
        <v/>
      </c>
      <c r="M154" s="39">
        <f>IF(OR(L154="",'Pricing Setup'!$B$7=""),"",IFERROR(ROUND(L154*'Pricing Setup'!$B$7,2),""))</f>
        <v/>
      </c>
      <c r="N154" s="39">
        <f>IF(OR(M154="",I154="",'Pricing Setup'!$B$4=""),"",IFERROR(ROUND(('Pricing Setup'!$B$4+M154)*VLOOKUP(I154,'Pricing Setup'!$E$4:$G$6,2,FALSE)+VLOOKUP(I154,'Pricing Setup'!$E$4:$G$6,3,FALSE),2),""))</f>
        <v/>
      </c>
      <c r="O154" s="40">
        <f>IF(E154="","",IFERROR(IF(E154&lt;0,"",E154*2),""))</f>
        <v/>
      </c>
      <c r="P154" s="39">
        <f>IF(OR(O154="",'Pricing Setup'!$B$8="",'Pricing Setup'!$B$9=""),"",IFERROR(ROUND(MAX(0,O154-'Pricing Setup'!$B$8)*'Pricing Setup'!$B$9,2),""))</f>
        <v/>
      </c>
      <c r="Q154" s="23">
        <f>IF(H154="","",IFERROR(VLOOKUP(H154,'Pricing Setup'!$J$4:$L$8,3,FALSE),""))</f>
        <v/>
      </c>
      <c r="R154" s="39">
        <f>IF(OR(N154="",P154="",Q154="",'Pricing Setup'!$B$10=""),"",IFERROR(MAX('Pricing Setup'!$B$10,ROUND(N154*(1-Q154)+P154,2)),""))</f>
        <v/>
      </c>
      <c r="S154" s="39">
        <f>IF(OR(K154="",R154=""),"",IFERROR(ROUND(K154*R154,2),""))</f>
        <v/>
      </c>
      <c r="T154" s="24">
        <f>IF(COUNTA(A154:J154)=0,"",IFERROR(IF(OR(A154="",B154="",C154="",D154="",E154="",F154="",G154="",H154="",I154=""),"Incomplete",IF(COUNTIF($A$5:$A$154,A154)&gt;1,"Duplicate ID",IF(OR(D154&lt;=0,E154&lt;0,G154&lt;F154),"Check inputs",IF(OR(K154="",N154="",P154="",Q154="",R154="",S154="",COUNTBLANK('Pricing Setup'!$B$4:$B$11)&gt;0),"Check pricing setup",IF(TODAY()-B154&gt;'Pricing Setup'!$B$11,"Review estimate age","Ready"))))),"Check inputs"))</f>
        <v/>
      </c>
    </row>
  </sheetData>
  <autoFilter ref="A4:T154"/>
  <mergeCells count="1">
    <mergeCell ref="A1:T1"/>
  </mergeCells>
  <conditionalFormatting sqref="T5:T154">
    <cfRule type="expression" priority="1" dxfId="0" stopIfTrue="1">
      <formula>T5="Ready"</formula>
    </cfRule>
    <cfRule type="expression" priority="2" dxfId="1" stopIfTrue="1">
      <formula>T5="Review estimate age"</formula>
    </cfRule>
    <cfRule type="expression" priority="3" dxfId="2" stopIfTrue="1">
      <formula>T5="Incomplete"</formula>
    </cfRule>
    <cfRule type="expression" priority="4" dxfId="3" stopIfTrue="1">
      <formula>OR(T5="Duplicate ID",T5="Check inputs",T5="Check pricing setup")</formula>
    </cfRule>
  </conditionalFormatting>
  <conditionalFormatting sqref="B5:I154">
    <cfRule type="expression" priority="5" dxfId="3">
      <formula>AND($A5&lt;&gt;"",B5="")</formula>
    </cfRule>
  </conditionalFormatting>
  <conditionalFormatting sqref="G5:G154">
    <cfRule type="expression" priority="6" dxfId="3">
      <formula>AND($F5&lt;&gt;"",$G5&lt;&gt;"",$G5&lt;$F5)</formula>
    </cfRule>
  </conditionalFormatting>
  <conditionalFormatting sqref="R5:S154">
    <cfRule type="expression" priority="7" dxfId="4">
      <formula>$T5="Ready"</formula>
    </cfRule>
  </conditionalFormatting>
  <dataValidations count="9">
    <dataValidation sqref="A5:A154" showDropDown="0" showInputMessage="0" showErrorMessage="1" allowBlank="0" errorTitle="Estimate ID warning" error="Use no more than 30 characters and avoid duplicate IDs." type="custom" errorStyle="warning">
      <formula1>=OR(A5="",AND(LEN(A5)&lt;=30,COUNTIF($A$5:$A$154,A5)=1))</formula1>
    </dataValidation>
    <dataValidation sqref="B5:B154 F5:F154" showDropDown="0" showInputMessage="0" showErrorMessage="1" allowBlank="0" errorTitle="Invalid date" error="Enter a date from 01/01/2020 through 12/31/2100." type="date" errorStyle="stop" operator="between">
      <formula1>DATE(2020,1,1)</formula1>
      <formula2>DATE(2100,12,31)</formula2>
    </dataValidation>
    <dataValidation sqref="C5:C154" showDropDown="0" showInputMessage="0" showErrorMessage="1" allowBlank="0" errorTitle="Alias too long" error="Use no more than 80 characters." type="textLength" errorStyle="stop" operator="lessThanOrEqual">
      <formula1>80</formula1>
    </dataValidation>
    <dataValidation sqref="D5:D154" showDropDown="0" showInputMessage="0" showErrorMessage="1" allowBlank="0" errorTitle="Invalid outdoor area" error="Enter a number from 1 through 1,000,000 square feet." type="decimal" errorStyle="stop" operator="between">
      <formula1>1</formula1>
      <formula2>1000000</formula2>
    </dataValidation>
    <dataValidation sqref="E5:E154" showDropDown="0" showInputMessage="0" showErrorMessage="1" allowBlank="0" errorTitle="Invalid travel distance" error="Enter a one-way distance from 0 through 500 miles." type="decimal" errorStyle="stop" operator="between">
      <formula1>0</formula1>
      <formula2>500</formula2>
    </dataValidation>
    <dataValidation sqref="G5:G154" showDropDown="0" showInputMessage="0" showErrorMessage="1" allowBlank="0" errorTitle="Invalid service end date" error="Enter a valid date on or after the service start date." type="custom" errorStyle="stop">
      <formula1>=OR(G5="",AND(ISNUMBER(G5),G5&gt;=DATE(2020,1,1),G5&lt;=DATE(2100,12,31),OR(F5="",G5&gt;=F5)))</formula1>
    </dataValidation>
    <dataValidation sqref="H5:H154" showDropDown="0" showInputMessage="0" showErrorMessage="1" allowBlank="0" errorTitle="Invalid frequency" error="Select a frequency from the list." type="list" errorStyle="stop">
      <formula1>"One-Time,Monthly,Every 3 Weeks,Every 2 Weeks,Weekly"</formula1>
    </dataValidation>
    <dataValidation sqref="I5:I154" showDropDown="0" showInputMessage="0" showErrorMessage="1" allowBlank="0" errorTitle="Invalid product package" error="Select a product package from the list." type="list" errorStyle="stop">
      <formula1>"Standard Package,Enhanced Package,Specialty Package"</formula1>
    </dataValidation>
    <dataValidation sqref="J5:J154" showDropDown="0" showInputMessage="0" showErrorMessage="1" allowBlank="0" errorTitle="Notes too long" error="Use no more than 250 characters." type="textLength" errorStyle="stop" operator="lessThanOrEqual">
      <formula1>250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48" customWidth="1" min="3" max="3"/>
    <col width="3" customWidth="1" min="4" max="4"/>
    <col width="23" customWidth="1" min="5" max="5"/>
    <col width="19" customWidth="1" min="6" max="6"/>
    <col width="23" customWidth="1" min="7" max="7"/>
    <col width="3" customWidth="1" min="8" max="8"/>
    <col width="3" customWidth="1" min="9" max="9"/>
    <col width="20" customWidth="1" min="10" max="10"/>
    <col width="15" customWidth="1" min="11" max="11"/>
    <col width="20" customWidth="1" min="12" max="12"/>
  </cols>
  <sheetData>
    <row r="1" ht="28" customHeight="1">
      <c r="A1" s="1" t="inlineStr">
        <is>
          <t>Mosquito Estimate Pricing Setup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6" t="n"/>
    </row>
    <row r="2" ht="62" customHeight="1">
      <c r="A2" s="25" t="inlineStr">
        <is>
          <t>These are fictional pricing examples. Replace them with approved company pricing. Product packages are pricing labels only.</t>
        </is>
      </c>
      <c r="B2" s="26" t="n"/>
      <c r="C2" s="26" t="n"/>
      <c r="D2" s="26" t="n"/>
      <c r="E2" s="26" t="n"/>
      <c r="F2" s="26" t="n"/>
      <c r="G2" s="26" t="n"/>
      <c r="H2" s="26" t="n"/>
      <c r="I2" s="26" t="n"/>
      <c r="J2" s="26" t="n"/>
      <c r="K2" s="26" t="n"/>
      <c r="L2" s="26" t="n"/>
    </row>
    <row r="3" ht="36" customHeight="1">
      <c r="A3" s="13" t="inlineStr">
        <is>
          <t>General Assumption</t>
        </is>
      </c>
      <c r="B3" s="13" t="inlineStr">
        <is>
          <t>Value</t>
        </is>
      </c>
      <c r="C3" s="13" t="inlineStr">
        <is>
          <t>Unit or Use</t>
        </is>
      </c>
      <c r="D3" s="27" t="n"/>
      <c r="E3" s="14" t="inlineStr">
        <is>
          <t>Product Package</t>
        </is>
      </c>
      <c r="F3" s="14" t="inlineStr">
        <is>
          <t>Service Multiplier</t>
        </is>
      </c>
      <c r="G3" s="14" t="inlineStr">
        <is>
          <t>Fixed Add-On per Visit</t>
        </is>
      </c>
      <c r="H3" s="27" t="n"/>
      <c r="I3" s="27" t="n"/>
      <c r="J3" s="14" t="inlineStr">
        <is>
          <t>Visit Frequency</t>
        </is>
      </c>
      <c r="K3" s="14" t="inlineStr">
        <is>
          <t>Interval Days</t>
        </is>
      </c>
      <c r="L3" s="14" t="inlineStr">
        <is>
          <t>Recurring Discount</t>
        </is>
      </c>
    </row>
    <row r="4" ht="31" customHeight="1">
      <c r="A4" s="5" t="inlineStr">
        <is>
          <t>Base service price per visit</t>
        </is>
      </c>
      <c r="B4" s="41" t="n">
        <v>65</v>
      </c>
      <c r="C4" s="5" t="inlineStr">
        <is>
          <t>Before area, package, discount, and travel adjustments</t>
        </is>
      </c>
      <c r="E4" s="29" t="inlineStr">
        <is>
          <t>Standard Package</t>
        </is>
      </c>
      <c r="F4" s="30" t="n">
        <v>1</v>
      </c>
      <c r="G4" s="41" t="n">
        <v>0</v>
      </c>
      <c r="J4" s="29" t="inlineStr">
        <is>
          <t>One-Time</t>
        </is>
      </c>
      <c r="K4" s="31" t="n">
        <v>0</v>
      </c>
      <c r="L4" s="32" t="n">
        <v>0</v>
      </c>
    </row>
    <row r="5" ht="31" customHeight="1">
      <c r="A5" s="7" t="inlineStr">
        <is>
          <t>Included outdoor area</t>
        </is>
      </c>
      <c r="B5" s="33" t="n">
        <v>5000</v>
      </c>
      <c r="C5" s="7" t="inlineStr">
        <is>
          <t>Square feet</t>
        </is>
      </c>
      <c r="E5" s="29" t="inlineStr">
        <is>
          <t>Enhanced Package</t>
        </is>
      </c>
      <c r="F5" s="30" t="n">
        <v>1.15</v>
      </c>
      <c r="G5" s="41" t="n">
        <v>3</v>
      </c>
      <c r="J5" s="29" t="inlineStr">
        <is>
          <t>Monthly</t>
        </is>
      </c>
      <c r="K5" s="31" t="n">
        <v>30</v>
      </c>
      <c r="L5" s="32" t="n">
        <v>0</v>
      </c>
    </row>
    <row r="6" ht="31" customHeight="1">
      <c r="A6" s="5" t="inlineStr">
        <is>
          <t>Area pricing increment</t>
        </is>
      </c>
      <c r="B6" s="33" t="n">
        <v>1000</v>
      </c>
      <c r="C6" s="5" t="inlineStr">
        <is>
          <t>Square feet or partial increment</t>
        </is>
      </c>
      <c r="E6" s="29" t="inlineStr">
        <is>
          <t>Specialty Package</t>
        </is>
      </c>
      <c r="F6" s="30" t="n">
        <v>1.3</v>
      </c>
      <c r="G6" s="41" t="n">
        <v>7</v>
      </c>
      <c r="J6" s="29" t="inlineStr">
        <is>
          <t>Every 3 Weeks</t>
        </is>
      </c>
      <c r="K6" s="31" t="n">
        <v>21</v>
      </c>
      <c r="L6" s="32" t="n">
        <v>0.02</v>
      </c>
    </row>
    <row r="7" ht="31" customHeight="1">
      <c r="A7" s="7" t="inlineStr">
        <is>
          <t>Price per area increment</t>
        </is>
      </c>
      <c r="B7" s="41" t="n">
        <v>4.5</v>
      </c>
      <c r="C7" s="7" t="inlineStr">
        <is>
          <t>Per visit</t>
        </is>
      </c>
      <c r="J7" s="29" t="inlineStr">
        <is>
          <t>Every 2 Weeks</t>
        </is>
      </c>
      <c r="K7" s="31" t="n">
        <v>14</v>
      </c>
      <c r="L7" s="32" t="n">
        <v>0.05</v>
      </c>
    </row>
    <row r="8" ht="31" customHeight="1">
      <c r="A8" s="5" t="inlineStr">
        <is>
          <t>Included round-trip travel</t>
        </is>
      </c>
      <c r="B8" s="42" t="n">
        <v>20</v>
      </c>
      <c r="C8" s="5" t="inlineStr">
        <is>
          <t>Miles</t>
        </is>
      </c>
      <c r="J8" s="29" t="inlineStr">
        <is>
          <t>Weekly</t>
        </is>
      </c>
      <c r="K8" s="31" t="n">
        <v>7</v>
      </c>
      <c r="L8" s="32" t="n">
        <v>0.1</v>
      </c>
    </row>
    <row r="9" ht="31" customHeight="1">
      <c r="A9" s="7" t="inlineStr">
        <is>
          <t>Price per extra round-trip mile</t>
        </is>
      </c>
      <c r="B9" s="41" t="n">
        <v>1.25</v>
      </c>
      <c r="C9" s="7" t="inlineStr">
        <is>
          <t>Per visit</t>
        </is>
      </c>
    </row>
    <row r="10" ht="31" customHeight="1">
      <c r="A10" s="5" t="inlineStr">
        <is>
          <t>Minimum estimated price per visit</t>
        </is>
      </c>
      <c r="B10" s="41" t="n">
        <v>65</v>
      </c>
      <c r="C10" s="5" t="inlineStr">
        <is>
          <t>Final price floor</t>
        </is>
      </c>
    </row>
    <row r="11" ht="31" customHeight="1">
      <c r="A11" s="7" t="inlineStr">
        <is>
          <t>Estimate review age</t>
        </is>
      </c>
      <c r="B11" s="31" t="n">
        <v>30</v>
      </c>
      <c r="C11" s="7" t="inlineStr">
        <is>
          <t>Days</t>
        </is>
      </c>
    </row>
  </sheetData>
  <autoFilter ref="A3:C11"/>
  <mergeCells count="1">
    <mergeCell ref="A1:L1"/>
  </mergeCells>
  <conditionalFormatting sqref="B4:B11">
    <cfRule type="expression" priority="1" dxfId="3">
      <formula>B4=""</formula>
    </cfRule>
  </conditionalFormatting>
  <conditionalFormatting sqref="E4:G6">
    <cfRule type="expression" priority="2" dxfId="3">
      <formula>E4=""</formula>
    </cfRule>
  </conditionalFormatting>
  <conditionalFormatting sqref="J4:L8">
    <cfRule type="expression" priority="3" dxfId="3">
      <formula>J4=""</formula>
    </cfRule>
  </conditionalFormatting>
  <dataValidations count="9">
    <dataValidation sqref="B4 B10" showDropDown="0" showInputMessage="0" showErrorMessage="1" allowBlank="0" errorTitle="Positive value required" error="Enter a value greater than 0." type="decimal" errorStyle="stop" operator="greaterThan">
      <formula1>0</formula1>
    </dataValidation>
    <dataValidation sqref="B7 B9 G4:G6" showDropDown="0" showInputMessage="0" showErrorMessage="1" allowBlank="0" errorTitle="Invalid amount" error="Enter a value greater than or equal to 0." type="decimal" errorStyle="stop" operator="greaterThanOrEqual">
      <formula1>0</formula1>
    </dataValidation>
    <dataValidation sqref="B5 B8" showDropDown="0" showInputMessage="0" showErrorMessage="1" allowBlank="0" errorTitle="Invalid value" error="Enter a value from 0 through 1,000,000." type="decimal" errorStyle="stop" operator="between">
      <formula1>0</formula1>
      <formula2>1000000</formula2>
    </dataValidation>
    <dataValidation sqref="B6" showDropDown="0" showInputMessage="0" showErrorMessage="1" allowBlank="0" errorTitle="Invalid increment" error="Enter an increment greater than 0." type="decimal" errorStyle="stop" operator="greaterThan">
      <formula1>0</formula1>
    </dataValidation>
    <dataValidation sqref="B11" showDropDown="0" showInputMessage="0" showErrorMessage="1" allowBlank="0" errorTitle="Invalid review age" error="Enter a whole number from 1 through 365 days." type="whole" errorStyle="stop" operator="between">
      <formula1>1</formula1>
      <formula2>365</formula2>
    </dataValidation>
    <dataValidation sqref="F4:F6" showDropDown="0" showInputMessage="0" showErrorMessage="1" allowBlank="0" errorTitle="Invalid multiplier" error="Enter a multiplier from 0.10 through 5.00." type="decimal" errorStyle="stop" operator="between">
      <formula1>0.10</formula1>
      <formula2>5.00</formula2>
    </dataValidation>
    <dataValidation sqref="K4" showDropDown="0" showInputMessage="0" showErrorMessage="1" allowBlank="0" errorTitle="Invalid one-time interval" error="The One-Time interval must equal 0." type="whole" errorStyle="stop" operator="equal">
      <formula1>0</formula1>
    </dataValidation>
    <dataValidation sqref="K5:K8" showDropDown="0" showInputMessage="0" showErrorMessage="1" allowBlank="0" errorTitle="Invalid interval" error="Enter a whole number from 1 through 365 days." type="whole" errorStyle="stop" operator="between">
      <formula1>1</formula1>
      <formula2>365</formula2>
    </dataValidation>
    <dataValidation sqref="L4:L8" showDropDown="0" showInputMessage="0" showErrorMessage="1" allowBlank="0" errorTitle="Invalid discount" error="Enter a discount from 0% through 50%." type="decimal" errorStyle="stop" operator="between">
      <formula1>0</formula1>
      <formula2>0.50</formula2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2026-09-11T08:46:42Z</dcterms:created>
  <dcterms:modified xmlns:dcterms="http://purl.org/dc/terms/" xmlns:xsi="http://www.w3.org/2001/XMLSchema-instance" xsi:type="dcterms:W3CDTF">2026-09-11T08:46:43+00:00Z</dcterms:modified>
</cp:coreProperties>
</file>