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R Agin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'Summary'!$A$8:$D$14</definedName>
    <definedName name="_xlnm._FilterDatabase" localSheetId="1" hidden="1">'AR Aging'!$A$4:$Q$104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45E"/>
      <sz val="10"/>
    </font>
    <font>
      <name val="Calibri"/>
      <b val="1"/>
      <color rgb="00FFFFFF"/>
      <sz val="11"/>
    </font>
    <font>
      <name val="Calibri"/>
      <b val="1"/>
      <color rgb="00243238"/>
      <sz val="10"/>
    </font>
    <font>
      <name val="Calibri"/>
      <color rgb="00243238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D56A4A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1" fontId="5" fillId="3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0" fontId="6" fillId="2" borderId="1" applyAlignment="1" pivotButton="0" quotePrefix="0" xfId="0">
      <alignment horizontal="left" vertical="center"/>
    </xf>
    <xf numFmtId="1" fontId="6" fillId="2" borderId="1" applyAlignment="1" pivotButton="0" quotePrefix="0" xfId="0">
      <alignment horizontal="right" vertical="center"/>
    </xf>
    <xf numFmtId="165" fontId="6" fillId="2" borderId="1" applyAlignment="1" pivotButton="0" quotePrefix="0" xfId="0">
      <alignment horizontal="right" vertical="center"/>
    </xf>
    <xf numFmtId="166" fontId="6" fillId="2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  <dxf>
      <font>
        <name val="Calibri"/>
        <b val="1"/>
        <color rgb="00243238"/>
        <sz val="10"/>
      </font>
      <fill>
        <patternFill patternType="solid">
          <fgColor rgb="00FFF1C9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Balance by Age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'Summary'!C8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'Summary'!$A$9:$A$13</f>
            </numRef>
          </cat>
          <val>
            <numRef>
              <f>'Summary'!$C$9:$C$13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Balance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7</row>
      <rowOff>0</rowOff>
    </from>
    <ext cx="4392000" cy="277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7" customWidth="1" min="3" max="3"/>
    <col width="20" customWidth="1" min="4" max="4"/>
    <col width="17" customWidth="1" min="5" max="5"/>
    <col width="4" customWidth="1" min="6" max="6"/>
    <col width="19" customWidth="1" min="7" max="7"/>
    <col width="15" customWidth="1" min="8" max="8"/>
  </cols>
  <sheetData>
    <row r="1" ht="26" customHeight="1">
      <c r="A1" s="1" t="inlineStr">
        <is>
          <t>Pest Control Accounts Receivable Aging</t>
        </is>
      </c>
      <c r="B1" s="34" t="n"/>
      <c r="C1" s="34" t="n"/>
      <c r="D1" s="34" t="n"/>
      <c r="E1" s="34" t="n"/>
      <c r="F1" s="34" t="n"/>
      <c r="G1" s="34" t="n"/>
      <c r="H1" s="35" t="n"/>
    </row>
    <row r="2" ht="32" customHeight="1">
      <c r="A2" s="3" t="inlineStr">
        <is>
          <t>Balances and follow-up indicators are calculated from the fictional examples and entries on the AR Aging sheet.</t>
        </is>
      </c>
    </row>
    <row r="3"/>
    <row r="4">
      <c r="A4" s="4" t="inlineStr">
        <is>
          <t>Aging As of Date</t>
        </is>
      </c>
      <c r="B4" s="5">
        <f>Assumptions!$B$4</f>
        <v/>
      </c>
      <c r="D4" s="4" t="inlineStr">
        <is>
          <t>Total Open Balance</t>
        </is>
      </c>
      <c r="E4" s="6">
        <f>SUM('AR Aging'!$J$5:$J$104)</f>
        <v/>
      </c>
      <c r="G4" s="4" t="inlineStr">
        <is>
          <t>Open Invoices</t>
        </is>
      </c>
      <c r="H4" s="7">
        <f>COUNTIF('AR Aging'!$J$5:$J$104,"&gt;0")</f>
        <v/>
      </c>
    </row>
    <row r="5">
      <c r="A5" s="4" t="inlineStr">
        <is>
          <t>Average Open Invoice</t>
        </is>
      </c>
      <c r="B5" s="6">
        <f>IFERROR(E4/H4,"")</f>
        <v/>
      </c>
      <c r="D5" s="4" t="inlineStr">
        <is>
          <t>Past-Due Balance</t>
        </is>
      </c>
      <c r="E5" s="6">
        <f>SUMIFS('AR Aging'!$J$5:$J$104,'AR Aging'!$G$5:$G$104,"&lt;"&amp;Assumptions!$B$4,'AR Aging'!$J$5:$J$104,"&gt;0")</f>
        <v/>
      </c>
      <c r="G5" s="4" t="inlineStr">
        <is>
          <t>Review Alerts</t>
        </is>
      </c>
      <c r="H5" s="7">
        <f>COUNTIF('AR Aging'!$Q$5:$Q$104,"Follow up")+COUNTIF('AR Aging'!$Q$5:$Q$104,"Priority review")+COUNTIF('AR Aging'!$Q$5:$Q$104,"Check*")+COUNTIF('AR Aging'!$Q$5:$Q$104,"Enter*")+COUNTIF('AR Aging'!$Q$5:$Q$104,"Set*")+COUNTIF('AR Aging'!$Q$5:$Q$104,"Assign responsibility")+COUNTIF('AR Aging'!$Q$5:$Q$104,"Close or review balance")</f>
        <v/>
      </c>
    </row>
    <row r="6"/>
    <row r="7"/>
    <row r="8" ht="30" customHeight="1">
      <c r="A8" s="8" t="inlineStr">
        <is>
          <t>Aging Bucket</t>
        </is>
      </c>
      <c r="B8" s="8" t="inlineStr">
        <is>
          <t>Invoice Count</t>
        </is>
      </c>
      <c r="C8" s="8" t="inlineStr">
        <is>
          <t>Open Balance</t>
        </is>
      </c>
      <c r="D8" s="8" t="inlineStr">
        <is>
          <t>Percent of Open</t>
        </is>
      </c>
    </row>
    <row r="9">
      <c r="A9" s="9" t="inlineStr">
        <is>
          <t>Current</t>
        </is>
      </c>
      <c r="B9" s="10">
        <f>COUNTIF('AR Aging'!$L$5:$L$104,A9)</f>
        <v/>
      </c>
      <c r="C9" s="11">
        <f>SUMIF('AR Aging'!$L$5:$L$104,A9,'AR Aging'!$J$5:$J$104)</f>
        <v/>
      </c>
      <c r="D9" s="12">
        <f>IFERROR(C9/$C$14,"")</f>
        <v/>
      </c>
    </row>
    <row r="10">
      <c r="A10" s="13">
        <f>(Assumptions!$B$5+1)&amp;"-"&amp;Assumptions!$B$6</f>
        <v/>
      </c>
      <c r="B10" s="14">
        <f>COUNTIF('AR Aging'!$L$5:$L$104,A10)</f>
        <v/>
      </c>
      <c r="C10" s="15">
        <f>SUMIF('AR Aging'!$L$5:$L$104,A10,'AR Aging'!$J$5:$J$104)</f>
        <v/>
      </c>
      <c r="D10" s="16">
        <f>IFERROR(C10/$C$14,"")</f>
        <v/>
      </c>
    </row>
    <row r="11">
      <c r="A11" s="9">
        <f>(Assumptions!$B$6+1)&amp;"-"&amp;Assumptions!$B$7</f>
        <v/>
      </c>
      <c r="B11" s="10">
        <f>COUNTIF('AR Aging'!$L$5:$L$104,A11)</f>
        <v/>
      </c>
      <c r="C11" s="11">
        <f>SUMIF('AR Aging'!$L$5:$L$104,A11,'AR Aging'!$J$5:$J$104)</f>
        <v/>
      </c>
      <c r="D11" s="12">
        <f>IFERROR(C11/$C$14,"")</f>
        <v/>
      </c>
    </row>
    <row r="12">
      <c r="A12" s="13">
        <f>(Assumptions!$B$7+1)&amp;"-"&amp;Assumptions!$B$8</f>
        <v/>
      </c>
      <c r="B12" s="14">
        <f>COUNTIF('AR Aging'!$L$5:$L$104,A12)</f>
        <v/>
      </c>
      <c r="C12" s="15">
        <f>SUMIF('AR Aging'!$L$5:$L$104,A12,'AR Aging'!$J$5:$J$104)</f>
        <v/>
      </c>
      <c r="D12" s="16">
        <f>IFERROR(C12/$C$14,"")</f>
        <v/>
      </c>
    </row>
    <row r="13">
      <c r="A13" s="9">
        <f>"Over "&amp;Assumptions!$B$8</f>
        <v/>
      </c>
      <c r="B13" s="10">
        <f>COUNTIF('AR Aging'!$L$5:$L$104,A13)</f>
        <v/>
      </c>
      <c r="C13" s="11">
        <f>SUMIF('AR Aging'!$L$5:$L$104,A13,'AR Aging'!$J$5:$J$104)</f>
        <v/>
      </c>
      <c r="D13" s="12">
        <f>IFERROR(C13/$C$14,"")</f>
        <v/>
      </c>
    </row>
    <row r="14">
      <c r="A14" s="17" t="inlineStr">
        <is>
          <t>Total</t>
        </is>
      </c>
      <c r="B14" s="18">
        <f>SUM(B9:B13)</f>
        <v/>
      </c>
      <c r="C14" s="19">
        <f>SUM(C9:C13)</f>
        <v/>
      </c>
      <c r="D14" s="20">
        <f>IFERROR(C14/C14,"")</f>
        <v/>
      </c>
    </row>
    <row r="15"/>
    <row r="16"/>
    <row r="17" ht="30" customHeight="1">
      <c r="A17" s="8" t="inlineStr">
        <is>
          <t>Status</t>
        </is>
      </c>
      <c r="B17" s="8" t="inlineStr">
        <is>
          <t>Invoice Count</t>
        </is>
      </c>
      <c r="C17" s="8" t="inlineStr">
        <is>
          <t>Open Balance</t>
        </is>
      </c>
    </row>
    <row r="18">
      <c r="A18" s="13">
        <f>Assumptions!$E$4</f>
        <v/>
      </c>
      <c r="B18" s="14">
        <f>COUNTIF('AR Aging'!$M$5:$M$104,A18)</f>
        <v/>
      </c>
      <c r="C18" s="15">
        <f>SUMIF('AR Aging'!$M$5:$M$104,A18,'AR Aging'!$J$5:$J$104)</f>
        <v/>
      </c>
    </row>
    <row r="19">
      <c r="A19" s="9">
        <f>Assumptions!$E$5</f>
        <v/>
      </c>
      <c r="B19" s="10">
        <f>COUNTIF('AR Aging'!$M$5:$M$104,A19)</f>
        <v/>
      </c>
      <c r="C19" s="11">
        <f>SUMIF('AR Aging'!$M$5:$M$104,A19,'AR Aging'!$J$5:$J$104)</f>
        <v/>
      </c>
    </row>
    <row r="20">
      <c r="A20" s="13">
        <f>Assumptions!$E$6</f>
        <v/>
      </c>
      <c r="B20" s="14">
        <f>COUNTIF('AR Aging'!$M$5:$M$104,A20)</f>
        <v/>
      </c>
      <c r="C20" s="15">
        <f>SUMIF('AR Aging'!$M$5:$M$104,A20,'AR Aging'!$J$5:$J$104)</f>
        <v/>
      </c>
    </row>
    <row r="21">
      <c r="A21" s="9">
        <f>Assumptions!$E$7</f>
        <v/>
      </c>
      <c r="B21" s="10">
        <f>COUNTIF('AR Aging'!$M$5:$M$104,A21)</f>
        <v/>
      </c>
      <c r="C21" s="11">
        <f>SUMIF('AR Aging'!$M$5:$M$104,A21,'AR Aging'!$J$5:$J$104)</f>
        <v/>
      </c>
    </row>
    <row r="22">
      <c r="A22" s="13">
        <f>Assumptions!$E$8</f>
        <v/>
      </c>
      <c r="B22" s="14">
        <f>COUNTIF('AR Aging'!$M$5:$M$104,A22)</f>
        <v/>
      </c>
      <c r="C22" s="15">
        <f>SUMIF('AR Aging'!$M$5:$M$104,A22,'AR Aging'!$J$5:$J$104)</f>
        <v/>
      </c>
    </row>
  </sheetData>
  <autoFilter ref="A8:D14"/>
  <mergeCells count="1"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7" customWidth="1" min="2" max="2"/>
    <col width="43" customWidth="1" min="3" max="3"/>
    <col width="22" customWidth="1" min="4" max="4"/>
    <col width="23" customWidth="1" min="5" max="5"/>
    <col width="13" customWidth="1" min="6" max="6"/>
    <col width="13" customWidth="1" min="7" max="7"/>
    <col width="16" customWidth="1" min="8" max="8"/>
    <col width="18" customWidth="1" min="9" max="9"/>
    <col width="16" customWidth="1" min="10" max="10"/>
    <col width="14" customWidth="1" min="11" max="11"/>
    <col width="15" customWidth="1" min="12" max="12"/>
    <col width="17" customWidth="1" min="13" max="13"/>
    <col width="20" customWidth="1" min="14" max="14"/>
    <col width="14" customWidth="1" min="15" max="15"/>
    <col width="16" customWidth="1" min="16" max="16"/>
    <col width="24" customWidth="1" min="17" max="17"/>
  </cols>
  <sheetData>
    <row r="1" ht="26" customHeight="1">
      <c r="A1" s="1" t="inlineStr">
        <is>
          <t>Accounts Receivable Aging Detail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4" t="n"/>
      <c r="Q1" s="35" t="n"/>
    </row>
    <row r="2" ht="32" customHeight="1">
      <c r="A2" s="3" t="inlineStr">
        <is>
          <t>Yellow cells are editable. Calculated balances, aging buckets, and alerts prompt a human review and do not perform collection activity.</t>
        </is>
      </c>
    </row>
    <row r="3">
      <c r="A3" s="21" t="inlineStr">
        <is>
          <t>All sample customers, sites, routes, invoices, and transactions are fictional.</t>
        </is>
      </c>
    </row>
    <row r="4" ht="30" customHeight="1">
      <c r="A4" s="22" t="inlineStr">
        <is>
          <t>Invoice ID</t>
        </is>
      </c>
      <c r="B4" s="22" t="inlineStr">
        <is>
          <t>Customer</t>
        </is>
      </c>
      <c r="C4" s="22" t="inlineStr">
        <is>
          <t>Service Site</t>
        </is>
      </c>
      <c r="D4" s="22" t="inlineStr">
        <is>
          <t>Route</t>
        </is>
      </c>
      <c r="E4" s="22" t="inlineStr">
        <is>
          <t>Service</t>
        </is>
      </c>
      <c r="F4" s="22" t="inlineStr">
        <is>
          <t>Invoice Date</t>
        </is>
      </c>
      <c r="G4" s="22" t="inlineStr">
        <is>
          <t>Due Date</t>
        </is>
      </c>
      <c r="H4" s="22" t="inlineStr">
        <is>
          <t>Original Amount</t>
        </is>
      </c>
      <c r="I4" s="22" t="inlineStr">
        <is>
          <t>Payments / Credits</t>
        </is>
      </c>
      <c r="J4" s="22" t="inlineStr">
        <is>
          <t>Open Balance</t>
        </is>
      </c>
      <c r="K4" s="22" t="inlineStr">
        <is>
          <t>Days Past Due</t>
        </is>
      </c>
      <c r="L4" s="22" t="inlineStr">
        <is>
          <t>Aging Bucket</t>
        </is>
      </c>
      <c r="M4" s="22" t="inlineStr">
        <is>
          <t>Status</t>
        </is>
      </c>
      <c r="N4" s="22" t="inlineStr">
        <is>
          <t>Responsibility</t>
        </is>
      </c>
      <c r="O4" s="22" t="inlineStr">
        <is>
          <t>Last Contact</t>
        </is>
      </c>
      <c r="P4" s="22" t="inlineStr">
        <is>
          <t>Next Follow-Up</t>
        </is>
      </c>
      <c r="Q4" s="22" t="inlineStr">
        <is>
          <t>Follow-Up Alert</t>
        </is>
      </c>
    </row>
    <row r="5" ht="30" customHeight="1">
      <c r="A5" s="23" t="inlineStr">
        <is>
          <t>DEMO-AR-0001</t>
        </is>
      </c>
      <c r="B5" s="24" t="inlineStr">
        <is>
          <t>Fictional Acorn Cafe</t>
        </is>
      </c>
      <c r="C5" s="24" t="inlineStr">
        <is>
          <t>101 Imaginary Oak Way, Exampletown, ZZ 00000</t>
        </is>
      </c>
      <c r="D5" s="23" t="inlineStr">
        <is>
          <t>Fictional Route Amber</t>
        </is>
      </c>
      <c r="E5" s="24" t="inlineStr">
        <is>
          <t>General Pest Service</t>
        </is>
      </c>
      <c r="F5" s="25" t="n">
        <v>46274</v>
      </c>
      <c r="G5" s="25" t="n">
        <v>46288</v>
      </c>
      <c r="H5" s="26" t="n">
        <v>240</v>
      </c>
      <c r="I5" s="26" t="n">
        <v>0</v>
      </c>
      <c r="J5" s="11">
        <f>IF(OR(A5="",H5="",NOT(ISNUMBER(H5)),AND(I5&lt;&gt;"",NOT(ISNUMBER(I5)))),"",MAX(0,H5-IF(I5="",0,I5)))</f>
        <v/>
      </c>
      <c r="K5" s="10">
        <f>IF(OR(A5="",J5="",J5=0,G5="",NOT(ISNUMBER(G5)),NOT(ISNUMBER(Assumptions!$B$4))),"",MAX(0,Assumptions!$B$4-G5))</f>
        <v/>
      </c>
      <c r="L5" s="27">
        <f>IF(A5="","",IF(J5="","",IF(J5=0,"Paid",IF(G5="","Date check",IF(COUNT(Assumptions!$B$5:$B$8)&lt;4,"Limit check",IF(K5&lt;=Assumptions!$B$5,"Current",IF(K5&lt;=Assumptions!$B$6,(Assumptions!$B$5+1)&amp;"-"&amp;Assumptions!$B$6,IF(K5&lt;=Assumptions!$B$7,(Assumptions!$B$6+1)&amp;"-"&amp;Assumptions!$B$7,IF(K5&lt;=Assumptions!$B$8,(Assumptions!$B$7+1)&amp;"-"&amp;Assumptions!$B$8,"Over "&amp;Assumptions!$B$8)))))))))</f>
        <v/>
      </c>
      <c r="M5" s="23" t="inlineStr">
        <is>
          <t>Open</t>
        </is>
      </c>
      <c r="N5" s="23" t="inlineStr">
        <is>
          <t>Office</t>
        </is>
      </c>
      <c r="O5" s="25" t="n"/>
      <c r="P5" s="25" t="n">
        <v>46281</v>
      </c>
      <c r="Q5" s="27">
        <f>IF(A5="","",IF(NOT(ISNUMBER(Assumptions!$B$4)),"Check as-of date",IF(J5="","Enter amount",IF(AND(ISNUMBER(H5),ISNUMBER(I5),I5&gt;H5),"Check applied amount",IF(F5="","Enter invoice date",IF(G5="","Enter due date",IF(OR(NOT(ISNUMBER(F5)),NOT(ISNUMBER(G5))),"Check dates",IF(G5&lt;F5,"Check dates",IF(AND(P5&lt;&gt;"",NOT(ISNUMBER(P5))),"Check follow-up date",IF(OR(NOT(ISNUMBER(Assumptions!$B$9)),NOT(ISNUMBER(Assumptions!$B$10))),"Check priority limits",IF(M5="","Set status",IF(AND(M5="Closed",J5&gt;0),"Check closed status",IF(AND(M5&lt;&gt;"Closed",J5=0),"Close or review balance",IF(J5=0,"No balance",IF(N5="","Assign responsibility",IF(AND(J5&gt;=Assumptions!$B$9,K5&gt;=Assumptions!$B$10),"Priority review",IF(P5="","Set follow-up",IF(P5&lt;=Assumptions!$B$4,"Follow up",IF(G5&gt;Assumptions!$B$4,"Not due","Scheduled")))))))))))))))))))</f>
        <v/>
      </c>
    </row>
    <row r="6" ht="30" customHeight="1">
      <c r="A6" s="23" t="inlineStr">
        <is>
          <t>DEMO-AR-0002</t>
        </is>
      </c>
      <c r="B6" s="24" t="inlineStr">
        <is>
          <t>Fictional Blue Lantern Offices</t>
        </is>
      </c>
      <c r="C6" s="24" t="inlineStr">
        <is>
          <t>202 Pretend Pine Ave, Sample City, ZZ 00000</t>
        </is>
      </c>
      <c r="D6" s="23" t="inlineStr">
        <is>
          <t>Fictional Route Blue</t>
        </is>
      </c>
      <c r="E6" s="24" t="inlineStr">
        <is>
          <t>Rodent Exclusion</t>
        </is>
      </c>
      <c r="F6" s="25" t="n">
        <v>46255</v>
      </c>
      <c r="G6" s="25" t="n">
        <v>46276</v>
      </c>
      <c r="H6" s="26" t="n">
        <v>165</v>
      </c>
      <c r="I6" s="26" t="n">
        <v>0</v>
      </c>
      <c r="J6" s="15">
        <f>IF(OR(A6="",H6="",NOT(ISNUMBER(H6)),AND(I6&lt;&gt;"",NOT(ISNUMBER(I6)))),"",MAX(0,H6-IF(I6="",0,I6)))</f>
        <v/>
      </c>
      <c r="K6" s="14">
        <f>IF(OR(A6="",J6="",J6=0,G6="",NOT(ISNUMBER(G6)),NOT(ISNUMBER(Assumptions!$B$4))),"",MAX(0,Assumptions!$B$4-G6))</f>
        <v/>
      </c>
      <c r="L6" s="28">
        <f>IF(A6="","",IF(J6="","",IF(J6=0,"Paid",IF(G6="","Date check",IF(COUNT(Assumptions!$B$5:$B$8)&lt;4,"Limit check",IF(K6&lt;=Assumptions!$B$5,"Current",IF(K6&lt;=Assumptions!$B$6,(Assumptions!$B$5+1)&amp;"-"&amp;Assumptions!$B$6,IF(K6&lt;=Assumptions!$B$7,(Assumptions!$B$6+1)&amp;"-"&amp;Assumptions!$B$7,IF(K6&lt;=Assumptions!$B$8,(Assumptions!$B$7+1)&amp;"-"&amp;Assumptions!$B$8,"Over "&amp;Assumptions!$B$8)))))))))</f>
        <v/>
      </c>
      <c r="M6" s="23" t="inlineStr">
        <is>
          <t>Open</t>
        </is>
      </c>
      <c r="N6" s="23" t="inlineStr">
        <is>
          <t>Owner</t>
        </is>
      </c>
      <c r="O6" s="25" t="n">
        <v>46274</v>
      </c>
      <c r="P6" s="25" t="n">
        <v>46278</v>
      </c>
      <c r="Q6" s="28">
        <f>IF(A6="","",IF(NOT(ISNUMBER(Assumptions!$B$4)),"Check as-of date",IF(J6="","Enter amount",IF(AND(ISNUMBER(H6),ISNUMBER(I6),I6&gt;H6),"Check applied amount",IF(F6="","Enter invoice date",IF(G6="","Enter due date",IF(OR(NOT(ISNUMBER(F6)),NOT(ISNUMBER(G6))),"Check dates",IF(G6&lt;F6,"Check dates",IF(AND(P6&lt;&gt;"",NOT(ISNUMBER(P6))),"Check follow-up date",IF(OR(NOT(ISNUMBER(Assumptions!$B$9)),NOT(ISNUMBER(Assumptions!$B$10))),"Check priority limits",IF(M6="","Set status",IF(AND(M6="Closed",J6&gt;0),"Check closed status",IF(AND(M6&lt;&gt;"Closed",J6=0),"Close or review balance",IF(J6=0,"No balance",IF(N6="","Assign responsibility",IF(AND(J6&gt;=Assumptions!$B$9,K6&gt;=Assumptions!$B$10),"Priority review",IF(P6="","Set follow-up",IF(P6&lt;=Assumptions!$B$4,"Follow up",IF(G6&gt;Assumptions!$B$4,"Not due","Scheduled")))))))))))))))))))</f>
        <v/>
      </c>
    </row>
    <row r="7" ht="30" customHeight="1">
      <c r="A7" s="23" t="inlineStr">
        <is>
          <t>DEMO-AR-0003</t>
        </is>
      </c>
      <c r="B7" s="24" t="inlineStr">
        <is>
          <t>Fictional Cedar Kite Bakery</t>
        </is>
      </c>
      <c r="C7" s="24" t="inlineStr">
        <is>
          <t>303 Make-Believe Cedar Rd, Test Village, ZZ 00000</t>
        </is>
      </c>
      <c r="D7" s="23" t="inlineStr">
        <is>
          <t>Fictional Route Green</t>
        </is>
      </c>
      <c r="E7" s="24" t="inlineStr">
        <is>
          <t>Mosquito Service</t>
        </is>
      </c>
      <c r="F7" s="25" t="n">
        <v>46247</v>
      </c>
      <c r="G7" s="25" t="n">
        <v>46261</v>
      </c>
      <c r="H7" s="26" t="n">
        <v>320</v>
      </c>
      <c r="I7" s="26" t="n">
        <v>100</v>
      </c>
      <c r="J7" s="11">
        <f>IF(OR(A7="",H7="",NOT(ISNUMBER(H7)),AND(I7&lt;&gt;"",NOT(ISNUMBER(I7)))),"",MAX(0,H7-IF(I7="",0,I7)))</f>
        <v/>
      </c>
      <c r="K7" s="10">
        <f>IF(OR(A7="",J7="",J7=0,G7="",NOT(ISNUMBER(G7)),NOT(ISNUMBER(Assumptions!$B$4))),"",MAX(0,Assumptions!$B$4-G7))</f>
        <v/>
      </c>
      <c r="L7" s="27">
        <f>IF(A7="","",IF(J7="","",IF(J7=0,"Paid",IF(G7="","Date check",IF(COUNT(Assumptions!$B$5:$B$8)&lt;4,"Limit check",IF(K7&lt;=Assumptions!$B$5,"Current",IF(K7&lt;=Assumptions!$B$6,(Assumptions!$B$5+1)&amp;"-"&amp;Assumptions!$B$6,IF(K7&lt;=Assumptions!$B$7,(Assumptions!$B$6+1)&amp;"-"&amp;Assumptions!$B$7,IF(K7&lt;=Assumptions!$B$8,(Assumptions!$B$7+1)&amp;"-"&amp;Assumptions!$B$8,"Over "&amp;Assumptions!$B$8)))))))))</f>
        <v/>
      </c>
      <c r="M7" s="23" t="inlineStr">
        <is>
          <t>Promise to Pay</t>
        </is>
      </c>
      <c r="N7" s="23" t="inlineStr">
        <is>
          <t>Office</t>
        </is>
      </c>
      <c r="O7" s="25" t="n">
        <v>46273</v>
      </c>
      <c r="P7" s="25" t="n">
        <v>46276</v>
      </c>
      <c r="Q7" s="27">
        <f>IF(A7="","",IF(NOT(ISNUMBER(Assumptions!$B$4)),"Check as-of date",IF(J7="","Enter amount",IF(AND(ISNUMBER(H7),ISNUMBER(I7),I7&gt;H7),"Check applied amount",IF(F7="","Enter invoice date",IF(G7="","Enter due date",IF(OR(NOT(ISNUMBER(F7)),NOT(ISNUMBER(G7))),"Check dates",IF(G7&lt;F7,"Check dates",IF(AND(P7&lt;&gt;"",NOT(ISNUMBER(P7))),"Check follow-up date",IF(OR(NOT(ISNUMBER(Assumptions!$B$9)),NOT(ISNUMBER(Assumptions!$B$10))),"Check priority limits",IF(M7="","Set status",IF(AND(M7="Closed",J7&gt;0),"Check closed status",IF(AND(M7&lt;&gt;"Closed",J7=0),"Close or review balance",IF(J7=0,"No balance",IF(N7="","Assign responsibility",IF(AND(J7&gt;=Assumptions!$B$9,K7&gt;=Assumptions!$B$10),"Priority review",IF(P7="","Set follow-up",IF(P7&lt;=Assumptions!$B$4,"Follow up",IF(G7&gt;Assumptions!$B$4,"Not due","Scheduled")))))))))))))))))))</f>
        <v/>
      </c>
    </row>
    <row r="8" ht="30" customHeight="1">
      <c r="A8" s="23" t="inlineStr">
        <is>
          <t>DEMO-AR-0004</t>
        </is>
      </c>
      <c r="B8" s="24" t="inlineStr">
        <is>
          <t>Fictional Driftwood Arcade</t>
        </is>
      </c>
      <c r="C8" s="24" t="inlineStr">
        <is>
          <t>404 Fictional Harbor Blvd, Exampletown, ZZ 00000</t>
        </is>
      </c>
      <c r="D8" s="23" t="inlineStr">
        <is>
          <t>Fictional Route Amber</t>
        </is>
      </c>
      <c r="E8" s="24" t="inlineStr">
        <is>
          <t>General Pest Service</t>
        </is>
      </c>
      <c r="F8" s="25" t="n">
        <v>46216</v>
      </c>
      <c r="G8" s="25" t="n">
        <v>46246</v>
      </c>
      <c r="H8" s="26" t="n">
        <v>450</v>
      </c>
      <c r="I8" s="26" t="n">
        <v>0</v>
      </c>
      <c r="J8" s="15">
        <f>IF(OR(A8="",H8="",NOT(ISNUMBER(H8)),AND(I8&lt;&gt;"",NOT(ISNUMBER(I8)))),"",MAX(0,H8-IF(I8="",0,I8)))</f>
        <v/>
      </c>
      <c r="K8" s="14">
        <f>IF(OR(A8="",J8="",J8=0,G8="",NOT(ISNUMBER(G8)),NOT(ISNUMBER(Assumptions!$B$4))),"",MAX(0,Assumptions!$B$4-G8))</f>
        <v/>
      </c>
      <c r="L8" s="28">
        <f>IF(A8="","",IF(J8="","",IF(J8=0,"Paid",IF(G8="","Date check",IF(COUNT(Assumptions!$B$5:$B$8)&lt;4,"Limit check",IF(K8&lt;=Assumptions!$B$5,"Current",IF(K8&lt;=Assumptions!$B$6,(Assumptions!$B$5+1)&amp;"-"&amp;Assumptions!$B$6,IF(K8&lt;=Assumptions!$B$7,(Assumptions!$B$6+1)&amp;"-"&amp;Assumptions!$B$7,IF(K8&lt;=Assumptions!$B$8,(Assumptions!$B$7+1)&amp;"-"&amp;Assumptions!$B$8,"Over "&amp;Assumptions!$B$8)))))))))</f>
        <v/>
      </c>
      <c r="M8" s="23" t="inlineStr">
        <is>
          <t>Open</t>
        </is>
      </c>
      <c r="N8" s="23" t="inlineStr">
        <is>
          <t>Service Manager</t>
        </is>
      </c>
      <c r="O8" s="25" t="n">
        <v>46269</v>
      </c>
      <c r="P8" s="25" t="n">
        <v>46279</v>
      </c>
      <c r="Q8" s="28">
        <f>IF(A8="","",IF(NOT(ISNUMBER(Assumptions!$B$4)),"Check as-of date",IF(J8="","Enter amount",IF(AND(ISNUMBER(H8),ISNUMBER(I8),I8&gt;H8),"Check applied amount",IF(F8="","Enter invoice date",IF(G8="","Enter due date",IF(OR(NOT(ISNUMBER(F8)),NOT(ISNUMBER(G8))),"Check dates",IF(G8&lt;F8,"Check dates",IF(AND(P8&lt;&gt;"",NOT(ISNUMBER(P8))),"Check follow-up date",IF(OR(NOT(ISNUMBER(Assumptions!$B$9)),NOT(ISNUMBER(Assumptions!$B$10))),"Check priority limits",IF(M8="","Set status",IF(AND(M8="Closed",J8&gt;0),"Check closed status",IF(AND(M8&lt;&gt;"Closed",J8=0),"Close or review balance",IF(J8=0,"No balance",IF(N8="","Assign responsibility",IF(AND(J8&gt;=Assumptions!$B$9,K8&gt;=Assumptions!$B$10),"Priority review",IF(P8="","Set follow-up",IF(P8&lt;=Assumptions!$B$4,"Follow up",IF(G8&gt;Assumptions!$B$4,"Not due","Scheduled")))))))))))))))))))</f>
        <v/>
      </c>
    </row>
    <row r="9" ht="30" customHeight="1">
      <c r="A9" s="23" t="inlineStr">
        <is>
          <t>DEMO-AR-0005</t>
        </is>
      </c>
      <c r="B9" s="24" t="inlineStr">
        <is>
          <t>Fictional Elm Compass Storage</t>
        </is>
      </c>
      <c r="C9" s="24" t="inlineStr">
        <is>
          <t>505 Placeholder Elm St, Sample City, ZZ 00000</t>
        </is>
      </c>
      <c r="D9" s="23" t="inlineStr">
        <is>
          <t>Fictional Route Blue</t>
        </is>
      </c>
      <c r="E9" s="24" t="inlineStr">
        <is>
          <t>Rodent Exclusion</t>
        </is>
      </c>
      <c r="F9" s="25" t="n">
        <v>46224</v>
      </c>
      <c r="G9" s="25" t="n">
        <v>46245</v>
      </c>
      <c r="H9" s="26" t="n">
        <v>780</v>
      </c>
      <c r="I9" s="26" t="n">
        <v>80</v>
      </c>
      <c r="J9" s="11">
        <f>IF(OR(A9="",H9="",NOT(ISNUMBER(H9)),AND(I9&lt;&gt;"",NOT(ISNUMBER(I9)))),"",MAX(0,H9-IF(I9="",0,I9)))</f>
        <v/>
      </c>
      <c r="K9" s="10">
        <f>IF(OR(A9="",J9="",J9=0,G9="",NOT(ISNUMBER(G9)),NOT(ISNUMBER(Assumptions!$B$4))),"",MAX(0,Assumptions!$B$4-G9))</f>
        <v/>
      </c>
      <c r="L9" s="27">
        <f>IF(A9="","",IF(J9="","",IF(J9=0,"Paid",IF(G9="","Date check",IF(COUNT(Assumptions!$B$5:$B$8)&lt;4,"Limit check",IF(K9&lt;=Assumptions!$B$5,"Current",IF(K9&lt;=Assumptions!$B$6,(Assumptions!$B$5+1)&amp;"-"&amp;Assumptions!$B$6,IF(K9&lt;=Assumptions!$B$7,(Assumptions!$B$6+1)&amp;"-"&amp;Assumptions!$B$7,IF(K9&lt;=Assumptions!$B$8,(Assumptions!$B$7+1)&amp;"-"&amp;Assumptions!$B$8,"Over "&amp;Assumptions!$B$8)))))))))</f>
        <v/>
      </c>
      <c r="M9" s="23" t="inlineStr">
        <is>
          <t>Open</t>
        </is>
      </c>
      <c r="N9" s="23" t="inlineStr">
        <is>
          <t>Owner</t>
        </is>
      </c>
      <c r="O9" s="25" t="n">
        <v>46266</v>
      </c>
      <c r="P9" s="25" t="n"/>
      <c r="Q9" s="27">
        <f>IF(A9="","",IF(NOT(ISNUMBER(Assumptions!$B$4)),"Check as-of date",IF(J9="","Enter amount",IF(AND(ISNUMBER(H9),ISNUMBER(I9),I9&gt;H9),"Check applied amount",IF(F9="","Enter invoice date",IF(G9="","Enter due date",IF(OR(NOT(ISNUMBER(F9)),NOT(ISNUMBER(G9))),"Check dates",IF(G9&lt;F9,"Check dates",IF(AND(P9&lt;&gt;"",NOT(ISNUMBER(P9))),"Check follow-up date",IF(OR(NOT(ISNUMBER(Assumptions!$B$9)),NOT(ISNUMBER(Assumptions!$B$10))),"Check priority limits",IF(M9="","Set status",IF(AND(M9="Closed",J9&gt;0),"Check closed status",IF(AND(M9&lt;&gt;"Closed",J9=0),"Close or review balance",IF(J9=0,"No balance",IF(N9="","Assign responsibility",IF(AND(J9&gt;=Assumptions!$B$9,K9&gt;=Assumptions!$B$10),"Priority review",IF(P9="","Set follow-up",IF(P9&lt;=Assumptions!$B$4,"Follow up",IF(G9&gt;Assumptions!$B$4,"Not due","Scheduled")))))))))))))))))))</f>
        <v/>
      </c>
    </row>
    <row r="10" ht="30" customHeight="1">
      <c r="A10" s="23" t="inlineStr">
        <is>
          <t>DEMO-AR-0006</t>
        </is>
      </c>
      <c r="B10" s="24" t="inlineStr">
        <is>
          <t>Fictional Foxglove Theater</t>
        </is>
      </c>
      <c r="C10" s="24" t="inlineStr">
        <is>
          <t>606 Invented Foxglove Ln, Test Village, ZZ 00000</t>
        </is>
      </c>
      <c r="D10" s="23" t="inlineStr">
        <is>
          <t>Fictional Route Red</t>
        </is>
      </c>
      <c r="E10" s="24" t="inlineStr">
        <is>
          <t>Termite Inspection</t>
        </is>
      </c>
      <c r="F10" s="25" t="n">
        <v>46186</v>
      </c>
      <c r="G10" s="25" t="n">
        <v>46216</v>
      </c>
      <c r="H10" s="26" t="n">
        <v>610</v>
      </c>
      <c r="I10" s="26" t="n">
        <v>0</v>
      </c>
      <c r="J10" s="15">
        <f>IF(OR(A10="",H10="",NOT(ISNUMBER(H10)),AND(I10&lt;&gt;"",NOT(ISNUMBER(I10)))),"",MAX(0,H10-IF(I10="",0,I10)))</f>
        <v/>
      </c>
      <c r="K10" s="14">
        <f>IF(OR(A10="",J10="",J10=0,G10="",NOT(ISNUMBER(G10)),NOT(ISNUMBER(Assumptions!$B$4))),"",MAX(0,Assumptions!$B$4-G10))</f>
        <v/>
      </c>
      <c r="L10" s="28">
        <f>IF(A10="","",IF(J10="","",IF(J10=0,"Paid",IF(G10="","Date check",IF(COUNT(Assumptions!$B$5:$B$8)&lt;4,"Limit check",IF(K10&lt;=Assumptions!$B$5,"Current",IF(K10&lt;=Assumptions!$B$6,(Assumptions!$B$5+1)&amp;"-"&amp;Assumptions!$B$6,IF(K10&lt;=Assumptions!$B$7,(Assumptions!$B$6+1)&amp;"-"&amp;Assumptions!$B$7,IF(K10&lt;=Assumptions!$B$8,(Assumptions!$B$7+1)&amp;"-"&amp;Assumptions!$B$8,"Over "&amp;Assumptions!$B$8)))))))))</f>
        <v/>
      </c>
      <c r="M10" s="23" t="inlineStr">
        <is>
          <t>Disputed</t>
        </is>
      </c>
      <c r="N10" s="23" t="inlineStr">
        <is>
          <t>Salesperson</t>
        </is>
      </c>
      <c r="O10" s="25" t="n">
        <v>46272</v>
      </c>
      <c r="P10" s="25" t="n">
        <v>46280</v>
      </c>
      <c r="Q10" s="28">
        <f>IF(A10="","",IF(NOT(ISNUMBER(Assumptions!$B$4)),"Check as-of date",IF(J10="","Enter amount",IF(AND(ISNUMBER(H10),ISNUMBER(I10),I10&gt;H10),"Check applied amount",IF(F10="","Enter invoice date",IF(G10="","Enter due date",IF(OR(NOT(ISNUMBER(F10)),NOT(ISNUMBER(G10))),"Check dates",IF(G10&lt;F10,"Check dates",IF(AND(P10&lt;&gt;"",NOT(ISNUMBER(P10))),"Check follow-up date",IF(OR(NOT(ISNUMBER(Assumptions!$B$9)),NOT(ISNUMBER(Assumptions!$B$10))),"Check priority limits",IF(M10="","Set status",IF(AND(M10="Closed",J10&gt;0),"Check closed status",IF(AND(M10&lt;&gt;"Closed",J10=0),"Close or review balance",IF(J10=0,"No balance",IF(N10="","Assign responsibility",IF(AND(J10&gt;=Assumptions!$B$9,K10&gt;=Assumptions!$B$10),"Priority review",IF(P10="","Set follow-up",IF(P10&lt;=Assumptions!$B$4,"Follow up",IF(G10&gt;Assumptions!$B$4,"Not due","Scheduled")))))))))))))))))))</f>
        <v/>
      </c>
    </row>
    <row r="11" ht="30" customHeight="1">
      <c r="A11" s="23" t="inlineStr">
        <is>
          <t>DEMO-AR-0007</t>
        </is>
      </c>
      <c r="B11" s="24" t="inlineStr">
        <is>
          <t>Fictional Granite Moon Market</t>
        </is>
      </c>
      <c r="C11" s="24" t="inlineStr">
        <is>
          <t>707 Imaginary Granite Dr, Exampletown, ZZ 00000</t>
        </is>
      </c>
      <c r="D11" s="23" t="inlineStr">
        <is>
          <t>Fictional Route Green</t>
        </is>
      </c>
      <c r="E11" s="24" t="inlineStr">
        <is>
          <t>General Pest Service</t>
        </is>
      </c>
      <c r="F11" s="25" t="n">
        <v>46185</v>
      </c>
      <c r="G11" s="25" t="n">
        <v>46215</v>
      </c>
      <c r="H11" s="26" t="n">
        <v>1250</v>
      </c>
      <c r="I11" s="26" t="n">
        <v>250</v>
      </c>
      <c r="J11" s="11">
        <f>IF(OR(A11="",H11="",NOT(ISNUMBER(H11)),AND(I11&lt;&gt;"",NOT(ISNUMBER(I11)))),"",MAX(0,H11-IF(I11="",0,I11)))</f>
        <v/>
      </c>
      <c r="K11" s="10">
        <f>IF(OR(A11="",J11="",J11=0,G11="",NOT(ISNUMBER(G11)),NOT(ISNUMBER(Assumptions!$B$4))),"",MAX(0,Assumptions!$B$4-G11))</f>
        <v/>
      </c>
      <c r="L11" s="27">
        <f>IF(A11="","",IF(J11="","",IF(J11=0,"Paid",IF(G11="","Date check",IF(COUNT(Assumptions!$B$5:$B$8)&lt;4,"Limit check",IF(K11&lt;=Assumptions!$B$5,"Current",IF(K11&lt;=Assumptions!$B$6,(Assumptions!$B$5+1)&amp;"-"&amp;Assumptions!$B$6,IF(K11&lt;=Assumptions!$B$7,(Assumptions!$B$6+1)&amp;"-"&amp;Assumptions!$B$7,IF(K11&lt;=Assumptions!$B$8,(Assumptions!$B$7+1)&amp;"-"&amp;Assumptions!$B$8,"Over "&amp;Assumptions!$B$8)))))))))</f>
        <v/>
      </c>
      <c r="M11" s="23" t="inlineStr">
        <is>
          <t>Open</t>
        </is>
      </c>
      <c r="N11" s="23" t="inlineStr">
        <is>
          <t>Owner</t>
        </is>
      </c>
      <c r="O11" s="25" t="n">
        <v>46271</v>
      </c>
      <c r="P11" s="25" t="n">
        <v>46283</v>
      </c>
      <c r="Q11" s="27">
        <f>IF(A11="","",IF(NOT(ISNUMBER(Assumptions!$B$4)),"Check as-of date",IF(J11="","Enter amount",IF(AND(ISNUMBER(H11),ISNUMBER(I11),I11&gt;H11),"Check applied amount",IF(F11="","Enter invoice date",IF(G11="","Enter due date",IF(OR(NOT(ISNUMBER(F11)),NOT(ISNUMBER(G11))),"Check dates",IF(G11&lt;F11,"Check dates",IF(AND(P11&lt;&gt;"",NOT(ISNUMBER(P11))),"Check follow-up date",IF(OR(NOT(ISNUMBER(Assumptions!$B$9)),NOT(ISNUMBER(Assumptions!$B$10))),"Check priority limits",IF(M11="","Set status",IF(AND(M11="Closed",J11&gt;0),"Check closed status",IF(AND(M11&lt;&gt;"Closed",J11=0),"Close or review balance",IF(J11=0,"No balance",IF(N11="","Assign responsibility",IF(AND(J11&gt;=Assumptions!$B$9,K11&gt;=Assumptions!$B$10),"Priority review",IF(P11="","Set follow-up",IF(P11&lt;=Assumptions!$B$4,"Follow up",IF(G11&gt;Assumptions!$B$4,"Not due","Scheduled")))))))))))))))))))</f>
        <v/>
      </c>
    </row>
    <row r="12" ht="30" customHeight="1">
      <c r="A12" s="23" t="inlineStr">
        <is>
          <t>DEMO-AR-0008</t>
        </is>
      </c>
      <c r="B12" s="24" t="inlineStr">
        <is>
          <t>Fictional Harbor Puzzle Hotel</t>
        </is>
      </c>
      <c r="C12" s="24" t="inlineStr">
        <is>
          <t>808 Pretend Harbor Ct, Sample City, ZZ 00000</t>
        </is>
      </c>
      <c r="D12" s="23" t="inlineStr">
        <is>
          <t>Fictional Route Red</t>
        </is>
      </c>
      <c r="E12" s="24" t="inlineStr">
        <is>
          <t>Mosquito Service</t>
        </is>
      </c>
      <c r="F12" s="25" t="n">
        <v>46156</v>
      </c>
      <c r="G12" s="25" t="n">
        <v>46186</v>
      </c>
      <c r="H12" s="26" t="n">
        <v>860</v>
      </c>
      <c r="I12" s="26" t="n">
        <v>0</v>
      </c>
      <c r="J12" s="15">
        <f>IF(OR(A12="",H12="",NOT(ISNUMBER(H12)),AND(I12&lt;&gt;"",NOT(ISNUMBER(I12)))),"",MAX(0,H12-IF(I12="",0,I12)))</f>
        <v/>
      </c>
      <c r="K12" s="14">
        <f>IF(OR(A12="",J12="",J12=0,G12="",NOT(ISNUMBER(G12)),NOT(ISNUMBER(Assumptions!$B$4))),"",MAX(0,Assumptions!$B$4-G12))</f>
        <v/>
      </c>
      <c r="L12" s="28">
        <f>IF(A12="","",IF(J12="","",IF(J12=0,"Paid",IF(G12="","Date check",IF(COUNT(Assumptions!$B$5:$B$8)&lt;4,"Limit check",IF(K12&lt;=Assumptions!$B$5,"Current",IF(K12&lt;=Assumptions!$B$6,(Assumptions!$B$5+1)&amp;"-"&amp;Assumptions!$B$6,IF(K12&lt;=Assumptions!$B$7,(Assumptions!$B$6+1)&amp;"-"&amp;Assumptions!$B$7,IF(K12&lt;=Assumptions!$B$8,(Assumptions!$B$7+1)&amp;"-"&amp;Assumptions!$B$8,"Over "&amp;Assumptions!$B$8)))))))))</f>
        <v/>
      </c>
      <c r="M12" s="23" t="inlineStr">
        <is>
          <t>On Hold</t>
        </is>
      </c>
      <c r="N12" s="23" t="inlineStr">
        <is>
          <t>Service Manager</t>
        </is>
      </c>
      <c r="O12" s="25" t="n">
        <v>46264</v>
      </c>
      <c r="P12" s="25" t="n">
        <v>46275</v>
      </c>
      <c r="Q12" s="28">
        <f>IF(A12="","",IF(NOT(ISNUMBER(Assumptions!$B$4)),"Check as-of date",IF(J12="","Enter amount",IF(AND(ISNUMBER(H12),ISNUMBER(I12),I12&gt;H12),"Check applied amount",IF(F12="","Enter invoice date",IF(G12="","Enter due date",IF(OR(NOT(ISNUMBER(F12)),NOT(ISNUMBER(G12))),"Check dates",IF(G12&lt;F12,"Check dates",IF(AND(P12&lt;&gt;"",NOT(ISNUMBER(P12))),"Check follow-up date",IF(OR(NOT(ISNUMBER(Assumptions!$B$9)),NOT(ISNUMBER(Assumptions!$B$10))),"Check priority limits",IF(M12="","Set status",IF(AND(M12="Closed",J12&gt;0),"Check closed status",IF(AND(M12&lt;&gt;"Closed",J12=0),"Close or review balance",IF(J12=0,"No balance",IF(N12="","Assign responsibility",IF(AND(J12&gt;=Assumptions!$B$9,K12&gt;=Assumptions!$B$10),"Priority review",IF(P12="","Set follow-up",IF(P12&lt;=Assumptions!$B$4,"Follow up",IF(G12&gt;Assumptions!$B$4,"Not due","Scheduled")))))))))))))))))))</f>
        <v/>
      </c>
    </row>
    <row r="13" ht="30" customHeight="1">
      <c r="A13" s="23" t="inlineStr">
        <is>
          <t>DEMO-AR-0009</t>
        </is>
      </c>
      <c r="B13" s="24" t="inlineStr">
        <is>
          <t>Fictional Indigo Spoon Diner</t>
        </is>
      </c>
      <c r="C13" s="24" t="inlineStr">
        <is>
          <t>909 Make-Believe Indigo Pkwy, Test Village, ZZ 00000</t>
        </is>
      </c>
      <c r="D13" s="23" t="inlineStr">
        <is>
          <t>Fictional Route Amber</t>
        </is>
      </c>
      <c r="E13" s="24" t="inlineStr">
        <is>
          <t>General Pest Service</t>
        </is>
      </c>
      <c r="F13" s="25" t="n">
        <v>46155</v>
      </c>
      <c r="G13" s="25" t="n">
        <v>46185</v>
      </c>
      <c r="H13" s="26" t="n">
        <v>1420</v>
      </c>
      <c r="I13" s="26" t="n">
        <v>0</v>
      </c>
      <c r="J13" s="11">
        <f>IF(OR(A13="",H13="",NOT(ISNUMBER(H13)),AND(I13&lt;&gt;"",NOT(ISNUMBER(I13)))),"",MAX(0,H13-IF(I13="",0,I13)))</f>
        <v/>
      </c>
      <c r="K13" s="10">
        <f>IF(OR(A13="",J13="",J13=0,G13="",NOT(ISNUMBER(G13)),NOT(ISNUMBER(Assumptions!$B$4))),"",MAX(0,Assumptions!$B$4-G13))</f>
        <v/>
      </c>
      <c r="L13" s="27">
        <f>IF(A13="","",IF(J13="","",IF(J13=0,"Paid",IF(G13="","Date check",IF(COUNT(Assumptions!$B$5:$B$8)&lt;4,"Limit check",IF(K13&lt;=Assumptions!$B$5,"Current",IF(K13&lt;=Assumptions!$B$6,(Assumptions!$B$5+1)&amp;"-"&amp;Assumptions!$B$6,IF(K13&lt;=Assumptions!$B$7,(Assumptions!$B$6+1)&amp;"-"&amp;Assumptions!$B$7,IF(K13&lt;=Assumptions!$B$8,(Assumptions!$B$7+1)&amp;"-"&amp;Assumptions!$B$8,"Over "&amp;Assumptions!$B$8)))))))))</f>
        <v/>
      </c>
      <c r="M13" s="23" t="inlineStr">
        <is>
          <t>Open</t>
        </is>
      </c>
      <c r="N13" s="23" t="inlineStr">
        <is>
          <t>Office</t>
        </is>
      </c>
      <c r="O13" s="25" t="n">
        <v>46268</v>
      </c>
      <c r="P13" s="25" t="n">
        <v>46277</v>
      </c>
      <c r="Q13" s="27">
        <f>IF(A13="","",IF(NOT(ISNUMBER(Assumptions!$B$4)),"Check as-of date",IF(J13="","Enter amount",IF(AND(ISNUMBER(H13),ISNUMBER(I13),I13&gt;H13),"Check applied amount",IF(F13="","Enter invoice date",IF(G13="","Enter due date",IF(OR(NOT(ISNUMBER(F13)),NOT(ISNUMBER(G13))),"Check dates",IF(G13&lt;F13,"Check dates",IF(AND(P13&lt;&gt;"",NOT(ISNUMBER(P13))),"Check follow-up date",IF(OR(NOT(ISNUMBER(Assumptions!$B$9)),NOT(ISNUMBER(Assumptions!$B$10))),"Check priority limits",IF(M13="","Set status",IF(AND(M13="Closed",J13&gt;0),"Check closed status",IF(AND(M13&lt;&gt;"Closed",J13=0),"Close or review balance",IF(J13=0,"No balance",IF(N13="","Assign responsibility",IF(AND(J13&gt;=Assumptions!$B$9,K13&gt;=Assumptions!$B$10),"Priority review",IF(P13="","Set follow-up",IF(P13&lt;=Assumptions!$B$4,"Follow up",IF(G13&gt;Assumptions!$B$4,"Not due","Scheduled")))))))))))))))))))</f>
        <v/>
      </c>
    </row>
    <row r="14" ht="30" customHeight="1">
      <c r="A14" s="23" t="inlineStr">
        <is>
          <t>DEMO-AR-0010</t>
        </is>
      </c>
      <c r="B14" s="24" t="inlineStr">
        <is>
          <t>Fictional Juniper Rocket Studio</t>
        </is>
      </c>
      <c r="C14" s="24" t="inlineStr">
        <is>
          <t>010 Fictional Juniper Ter, Exampletown, ZZ 00000</t>
        </is>
      </c>
      <c r="D14" s="23" t="inlineStr">
        <is>
          <t>Fictional Route Blue</t>
        </is>
      </c>
      <c r="E14" s="24" t="inlineStr">
        <is>
          <t>Termite Inspection</t>
        </is>
      </c>
      <c r="F14" s="25" t="n">
        <v>46244</v>
      </c>
      <c r="G14" s="25" t="n">
        <v>46258</v>
      </c>
      <c r="H14" s="26" t="n">
        <v>295</v>
      </c>
      <c r="I14" s="26" t="n">
        <v>295</v>
      </c>
      <c r="J14" s="15">
        <f>IF(OR(A14="",H14="",NOT(ISNUMBER(H14)),AND(I14&lt;&gt;"",NOT(ISNUMBER(I14)))),"",MAX(0,H14-IF(I14="",0,I14)))</f>
        <v/>
      </c>
      <c r="K14" s="14">
        <f>IF(OR(A14="",J14="",J14=0,G14="",NOT(ISNUMBER(G14)),NOT(ISNUMBER(Assumptions!$B$4))),"",MAX(0,Assumptions!$B$4-G14))</f>
        <v/>
      </c>
      <c r="L14" s="28">
        <f>IF(A14="","",IF(J14="","",IF(J14=0,"Paid",IF(G14="","Date check",IF(COUNT(Assumptions!$B$5:$B$8)&lt;4,"Limit check",IF(K14&lt;=Assumptions!$B$5,"Current",IF(K14&lt;=Assumptions!$B$6,(Assumptions!$B$5+1)&amp;"-"&amp;Assumptions!$B$6,IF(K14&lt;=Assumptions!$B$7,(Assumptions!$B$6+1)&amp;"-"&amp;Assumptions!$B$7,IF(K14&lt;=Assumptions!$B$8,(Assumptions!$B$7+1)&amp;"-"&amp;Assumptions!$B$8,"Over "&amp;Assumptions!$B$8)))))))))</f>
        <v/>
      </c>
      <c r="M14" s="23" t="inlineStr">
        <is>
          <t>Closed</t>
        </is>
      </c>
      <c r="N14" s="23" t="inlineStr">
        <is>
          <t>Office</t>
        </is>
      </c>
      <c r="O14" s="25" t="n">
        <v>46274</v>
      </c>
      <c r="P14" s="25" t="n"/>
      <c r="Q14" s="28">
        <f>IF(A14="","",IF(NOT(ISNUMBER(Assumptions!$B$4)),"Check as-of date",IF(J14="","Enter amount",IF(AND(ISNUMBER(H14),ISNUMBER(I14),I14&gt;H14),"Check applied amount",IF(F14="","Enter invoice date",IF(G14="","Enter due date",IF(OR(NOT(ISNUMBER(F14)),NOT(ISNUMBER(G14))),"Check dates",IF(G14&lt;F14,"Check dates",IF(AND(P14&lt;&gt;"",NOT(ISNUMBER(P14))),"Check follow-up date",IF(OR(NOT(ISNUMBER(Assumptions!$B$9)),NOT(ISNUMBER(Assumptions!$B$10))),"Check priority limits",IF(M14="","Set status",IF(AND(M14="Closed",J14&gt;0),"Check closed status",IF(AND(M14&lt;&gt;"Closed",J14=0),"Close or review balance",IF(J14=0,"No balance",IF(N14="","Assign responsibility",IF(AND(J14&gt;=Assumptions!$B$9,K14&gt;=Assumptions!$B$10),"Priority review",IF(P14="","Set follow-up",IF(P14&lt;=Assumptions!$B$4,"Follow up",IF(G14&gt;Assumptions!$B$4,"Not due","Scheduled")))))))))))))))))))</f>
        <v/>
      </c>
    </row>
    <row r="15" ht="30" customHeight="1">
      <c r="A15" s="23" t="n"/>
      <c r="B15" s="24" t="n"/>
      <c r="C15" s="24" t="n"/>
      <c r="D15" s="23" t="n"/>
      <c r="E15" s="24" t="n"/>
      <c r="F15" s="25" t="n"/>
      <c r="G15" s="25" t="n"/>
      <c r="H15" s="26" t="n"/>
      <c r="I15" s="26" t="n"/>
      <c r="J15" s="11">
        <f>IF(OR(A15="",H15="",NOT(ISNUMBER(H15)),AND(I15&lt;&gt;"",NOT(ISNUMBER(I15)))),"",MAX(0,H15-IF(I15="",0,I15)))</f>
        <v/>
      </c>
      <c r="K15" s="10">
        <f>IF(OR(A15="",J15="",J15=0,G15="",NOT(ISNUMBER(G15)),NOT(ISNUMBER(Assumptions!$B$4))),"",MAX(0,Assumptions!$B$4-G15))</f>
        <v/>
      </c>
      <c r="L15" s="27">
        <f>IF(A15="","",IF(J15="","",IF(J15=0,"Paid",IF(G15="","Date check",IF(COUNT(Assumptions!$B$5:$B$8)&lt;4,"Limit check",IF(K15&lt;=Assumptions!$B$5,"Current",IF(K15&lt;=Assumptions!$B$6,(Assumptions!$B$5+1)&amp;"-"&amp;Assumptions!$B$6,IF(K15&lt;=Assumptions!$B$7,(Assumptions!$B$6+1)&amp;"-"&amp;Assumptions!$B$7,IF(K15&lt;=Assumptions!$B$8,(Assumptions!$B$7+1)&amp;"-"&amp;Assumptions!$B$8,"Over "&amp;Assumptions!$B$8)))))))))</f>
        <v/>
      </c>
      <c r="M15" s="23" t="n"/>
      <c r="N15" s="23" t="n"/>
      <c r="O15" s="25" t="n"/>
      <c r="P15" s="25" t="n"/>
      <c r="Q15" s="27">
        <f>IF(A15="","",IF(NOT(ISNUMBER(Assumptions!$B$4)),"Check as-of date",IF(J15="","Enter amount",IF(AND(ISNUMBER(H15),ISNUMBER(I15),I15&gt;H15),"Check applied amount",IF(F15="","Enter invoice date",IF(G15="","Enter due date",IF(OR(NOT(ISNUMBER(F15)),NOT(ISNUMBER(G15))),"Check dates",IF(G15&lt;F15,"Check dates",IF(AND(P15&lt;&gt;"",NOT(ISNUMBER(P15))),"Check follow-up date",IF(OR(NOT(ISNUMBER(Assumptions!$B$9)),NOT(ISNUMBER(Assumptions!$B$10))),"Check priority limits",IF(M15="","Set status",IF(AND(M15="Closed",J15&gt;0),"Check closed status",IF(AND(M15&lt;&gt;"Closed",J15=0),"Close or review balance",IF(J15=0,"No balance",IF(N15="","Assign responsibility",IF(AND(J15&gt;=Assumptions!$B$9,K15&gt;=Assumptions!$B$10),"Priority review",IF(P15="","Set follow-up",IF(P15&lt;=Assumptions!$B$4,"Follow up",IF(G15&gt;Assumptions!$B$4,"Not due","Scheduled")))))))))))))))))))</f>
        <v/>
      </c>
    </row>
    <row r="16" ht="30" customHeight="1">
      <c r="A16" s="23" t="n"/>
      <c r="B16" s="24" t="n"/>
      <c r="C16" s="24" t="n"/>
      <c r="D16" s="23" t="n"/>
      <c r="E16" s="24" t="n"/>
      <c r="F16" s="25" t="n"/>
      <c r="G16" s="25" t="n"/>
      <c r="H16" s="26" t="n"/>
      <c r="I16" s="26" t="n"/>
      <c r="J16" s="15">
        <f>IF(OR(A16="",H16="",NOT(ISNUMBER(H16)),AND(I16&lt;&gt;"",NOT(ISNUMBER(I16)))),"",MAX(0,H16-IF(I16="",0,I16)))</f>
        <v/>
      </c>
      <c r="K16" s="14">
        <f>IF(OR(A16="",J16="",J16=0,G16="",NOT(ISNUMBER(G16)),NOT(ISNUMBER(Assumptions!$B$4))),"",MAX(0,Assumptions!$B$4-G16))</f>
        <v/>
      </c>
      <c r="L16" s="28">
        <f>IF(A16="","",IF(J16="","",IF(J16=0,"Paid",IF(G16="","Date check",IF(COUNT(Assumptions!$B$5:$B$8)&lt;4,"Limit check",IF(K16&lt;=Assumptions!$B$5,"Current",IF(K16&lt;=Assumptions!$B$6,(Assumptions!$B$5+1)&amp;"-"&amp;Assumptions!$B$6,IF(K16&lt;=Assumptions!$B$7,(Assumptions!$B$6+1)&amp;"-"&amp;Assumptions!$B$7,IF(K16&lt;=Assumptions!$B$8,(Assumptions!$B$7+1)&amp;"-"&amp;Assumptions!$B$8,"Over "&amp;Assumptions!$B$8)))))))))</f>
        <v/>
      </c>
      <c r="M16" s="23" t="n"/>
      <c r="N16" s="23" t="n"/>
      <c r="O16" s="25" t="n"/>
      <c r="P16" s="25" t="n"/>
      <c r="Q16" s="28">
        <f>IF(A16="","",IF(NOT(ISNUMBER(Assumptions!$B$4)),"Check as-of date",IF(J16="","Enter amount",IF(AND(ISNUMBER(H16),ISNUMBER(I16),I16&gt;H16),"Check applied amount",IF(F16="","Enter invoice date",IF(G16="","Enter due date",IF(OR(NOT(ISNUMBER(F16)),NOT(ISNUMBER(G16))),"Check dates",IF(G16&lt;F16,"Check dates",IF(AND(P16&lt;&gt;"",NOT(ISNUMBER(P16))),"Check follow-up date",IF(OR(NOT(ISNUMBER(Assumptions!$B$9)),NOT(ISNUMBER(Assumptions!$B$10))),"Check priority limits",IF(M16="","Set status",IF(AND(M16="Closed",J16&gt;0),"Check closed status",IF(AND(M16&lt;&gt;"Closed",J16=0),"Close or review balance",IF(J16=0,"No balance",IF(N16="","Assign responsibility",IF(AND(J16&gt;=Assumptions!$B$9,K16&gt;=Assumptions!$B$10),"Priority review",IF(P16="","Set follow-up",IF(P16&lt;=Assumptions!$B$4,"Follow up",IF(G16&gt;Assumptions!$B$4,"Not due","Scheduled")))))))))))))))))))</f>
        <v/>
      </c>
    </row>
    <row r="17" ht="30" customHeight="1">
      <c r="A17" s="23" t="n"/>
      <c r="B17" s="24" t="n"/>
      <c r="C17" s="24" t="n"/>
      <c r="D17" s="23" t="n"/>
      <c r="E17" s="24" t="n"/>
      <c r="F17" s="25" t="n"/>
      <c r="G17" s="25" t="n"/>
      <c r="H17" s="26" t="n"/>
      <c r="I17" s="26" t="n"/>
      <c r="J17" s="11">
        <f>IF(OR(A17="",H17="",NOT(ISNUMBER(H17)),AND(I17&lt;&gt;"",NOT(ISNUMBER(I17)))),"",MAX(0,H17-IF(I17="",0,I17)))</f>
        <v/>
      </c>
      <c r="K17" s="10">
        <f>IF(OR(A17="",J17="",J17=0,G17="",NOT(ISNUMBER(G17)),NOT(ISNUMBER(Assumptions!$B$4))),"",MAX(0,Assumptions!$B$4-G17))</f>
        <v/>
      </c>
      <c r="L17" s="27">
        <f>IF(A17="","",IF(J17="","",IF(J17=0,"Paid",IF(G17="","Date check",IF(COUNT(Assumptions!$B$5:$B$8)&lt;4,"Limit check",IF(K17&lt;=Assumptions!$B$5,"Current",IF(K17&lt;=Assumptions!$B$6,(Assumptions!$B$5+1)&amp;"-"&amp;Assumptions!$B$6,IF(K17&lt;=Assumptions!$B$7,(Assumptions!$B$6+1)&amp;"-"&amp;Assumptions!$B$7,IF(K17&lt;=Assumptions!$B$8,(Assumptions!$B$7+1)&amp;"-"&amp;Assumptions!$B$8,"Over "&amp;Assumptions!$B$8)))))))))</f>
        <v/>
      </c>
      <c r="M17" s="23" t="n"/>
      <c r="N17" s="23" t="n"/>
      <c r="O17" s="25" t="n"/>
      <c r="P17" s="25" t="n"/>
      <c r="Q17" s="27">
        <f>IF(A17="","",IF(NOT(ISNUMBER(Assumptions!$B$4)),"Check as-of date",IF(J17="","Enter amount",IF(AND(ISNUMBER(H17),ISNUMBER(I17),I17&gt;H17),"Check applied amount",IF(F17="","Enter invoice date",IF(G17="","Enter due date",IF(OR(NOT(ISNUMBER(F17)),NOT(ISNUMBER(G17))),"Check dates",IF(G17&lt;F17,"Check dates",IF(AND(P17&lt;&gt;"",NOT(ISNUMBER(P17))),"Check follow-up date",IF(OR(NOT(ISNUMBER(Assumptions!$B$9)),NOT(ISNUMBER(Assumptions!$B$10))),"Check priority limits",IF(M17="","Set status",IF(AND(M17="Closed",J17&gt;0),"Check closed status",IF(AND(M17&lt;&gt;"Closed",J17=0),"Close or review balance",IF(J17=0,"No balance",IF(N17="","Assign responsibility",IF(AND(J17&gt;=Assumptions!$B$9,K17&gt;=Assumptions!$B$10),"Priority review",IF(P17="","Set follow-up",IF(P17&lt;=Assumptions!$B$4,"Follow up",IF(G17&gt;Assumptions!$B$4,"Not due","Scheduled")))))))))))))))))))</f>
        <v/>
      </c>
    </row>
    <row r="18" ht="30" customHeight="1">
      <c r="A18" s="23" t="n"/>
      <c r="B18" s="24" t="n"/>
      <c r="C18" s="24" t="n"/>
      <c r="D18" s="23" t="n"/>
      <c r="E18" s="24" t="n"/>
      <c r="F18" s="25" t="n"/>
      <c r="G18" s="25" t="n"/>
      <c r="H18" s="26" t="n"/>
      <c r="I18" s="26" t="n"/>
      <c r="J18" s="15">
        <f>IF(OR(A18="",H18="",NOT(ISNUMBER(H18)),AND(I18&lt;&gt;"",NOT(ISNUMBER(I18)))),"",MAX(0,H18-IF(I18="",0,I18)))</f>
        <v/>
      </c>
      <c r="K18" s="14">
        <f>IF(OR(A18="",J18="",J18=0,G18="",NOT(ISNUMBER(G18)),NOT(ISNUMBER(Assumptions!$B$4))),"",MAX(0,Assumptions!$B$4-G18))</f>
        <v/>
      </c>
      <c r="L18" s="28">
        <f>IF(A18="","",IF(J18="","",IF(J18=0,"Paid",IF(G18="","Date check",IF(COUNT(Assumptions!$B$5:$B$8)&lt;4,"Limit check",IF(K18&lt;=Assumptions!$B$5,"Current",IF(K18&lt;=Assumptions!$B$6,(Assumptions!$B$5+1)&amp;"-"&amp;Assumptions!$B$6,IF(K18&lt;=Assumptions!$B$7,(Assumptions!$B$6+1)&amp;"-"&amp;Assumptions!$B$7,IF(K18&lt;=Assumptions!$B$8,(Assumptions!$B$7+1)&amp;"-"&amp;Assumptions!$B$8,"Over "&amp;Assumptions!$B$8)))))))))</f>
        <v/>
      </c>
      <c r="M18" s="23" t="n"/>
      <c r="N18" s="23" t="n"/>
      <c r="O18" s="25" t="n"/>
      <c r="P18" s="25" t="n"/>
      <c r="Q18" s="28">
        <f>IF(A18="","",IF(NOT(ISNUMBER(Assumptions!$B$4)),"Check as-of date",IF(J18="","Enter amount",IF(AND(ISNUMBER(H18),ISNUMBER(I18),I18&gt;H18),"Check applied amount",IF(F18="","Enter invoice date",IF(G18="","Enter due date",IF(OR(NOT(ISNUMBER(F18)),NOT(ISNUMBER(G18))),"Check dates",IF(G18&lt;F18,"Check dates",IF(AND(P18&lt;&gt;"",NOT(ISNUMBER(P18))),"Check follow-up date",IF(OR(NOT(ISNUMBER(Assumptions!$B$9)),NOT(ISNUMBER(Assumptions!$B$10))),"Check priority limits",IF(M18="","Set status",IF(AND(M18="Closed",J18&gt;0),"Check closed status",IF(AND(M18&lt;&gt;"Closed",J18=0),"Close or review balance",IF(J18=0,"No balance",IF(N18="","Assign responsibility",IF(AND(J18&gt;=Assumptions!$B$9,K18&gt;=Assumptions!$B$10),"Priority review",IF(P18="","Set follow-up",IF(P18&lt;=Assumptions!$B$4,"Follow up",IF(G18&gt;Assumptions!$B$4,"Not due","Scheduled")))))))))))))))))))</f>
        <v/>
      </c>
    </row>
    <row r="19" ht="30" customHeight="1">
      <c r="A19" s="23" t="n"/>
      <c r="B19" s="24" t="n"/>
      <c r="C19" s="24" t="n"/>
      <c r="D19" s="23" t="n"/>
      <c r="E19" s="24" t="n"/>
      <c r="F19" s="25" t="n"/>
      <c r="G19" s="25" t="n"/>
      <c r="H19" s="26" t="n"/>
      <c r="I19" s="26" t="n"/>
      <c r="J19" s="11">
        <f>IF(OR(A19="",H19="",NOT(ISNUMBER(H19)),AND(I19&lt;&gt;"",NOT(ISNUMBER(I19)))),"",MAX(0,H19-IF(I19="",0,I19)))</f>
        <v/>
      </c>
      <c r="K19" s="10">
        <f>IF(OR(A19="",J19="",J19=0,G19="",NOT(ISNUMBER(G19)),NOT(ISNUMBER(Assumptions!$B$4))),"",MAX(0,Assumptions!$B$4-G19))</f>
        <v/>
      </c>
      <c r="L19" s="27">
        <f>IF(A19="","",IF(J19="","",IF(J19=0,"Paid",IF(G19="","Date check",IF(COUNT(Assumptions!$B$5:$B$8)&lt;4,"Limit check",IF(K19&lt;=Assumptions!$B$5,"Current",IF(K19&lt;=Assumptions!$B$6,(Assumptions!$B$5+1)&amp;"-"&amp;Assumptions!$B$6,IF(K19&lt;=Assumptions!$B$7,(Assumptions!$B$6+1)&amp;"-"&amp;Assumptions!$B$7,IF(K19&lt;=Assumptions!$B$8,(Assumptions!$B$7+1)&amp;"-"&amp;Assumptions!$B$8,"Over "&amp;Assumptions!$B$8)))))))))</f>
        <v/>
      </c>
      <c r="M19" s="23" t="n"/>
      <c r="N19" s="23" t="n"/>
      <c r="O19" s="25" t="n"/>
      <c r="P19" s="25" t="n"/>
      <c r="Q19" s="27">
        <f>IF(A19="","",IF(NOT(ISNUMBER(Assumptions!$B$4)),"Check as-of date",IF(J19="","Enter amount",IF(AND(ISNUMBER(H19),ISNUMBER(I19),I19&gt;H19),"Check applied amount",IF(F19="","Enter invoice date",IF(G19="","Enter due date",IF(OR(NOT(ISNUMBER(F19)),NOT(ISNUMBER(G19))),"Check dates",IF(G19&lt;F19,"Check dates",IF(AND(P19&lt;&gt;"",NOT(ISNUMBER(P19))),"Check follow-up date",IF(OR(NOT(ISNUMBER(Assumptions!$B$9)),NOT(ISNUMBER(Assumptions!$B$10))),"Check priority limits",IF(M19="","Set status",IF(AND(M19="Closed",J19&gt;0),"Check closed status",IF(AND(M19&lt;&gt;"Closed",J19=0),"Close or review balance",IF(J19=0,"No balance",IF(N19="","Assign responsibility",IF(AND(J19&gt;=Assumptions!$B$9,K19&gt;=Assumptions!$B$10),"Priority review",IF(P19="","Set follow-up",IF(P19&lt;=Assumptions!$B$4,"Follow up",IF(G19&gt;Assumptions!$B$4,"Not due","Scheduled")))))))))))))))))))</f>
        <v/>
      </c>
    </row>
    <row r="20" ht="30" customHeight="1">
      <c r="A20" s="23" t="n"/>
      <c r="B20" s="24" t="n"/>
      <c r="C20" s="24" t="n"/>
      <c r="D20" s="23" t="n"/>
      <c r="E20" s="24" t="n"/>
      <c r="F20" s="25" t="n"/>
      <c r="G20" s="25" t="n"/>
      <c r="H20" s="26" t="n"/>
      <c r="I20" s="26" t="n"/>
      <c r="J20" s="15">
        <f>IF(OR(A20="",H20="",NOT(ISNUMBER(H20)),AND(I20&lt;&gt;"",NOT(ISNUMBER(I20)))),"",MAX(0,H20-IF(I20="",0,I20)))</f>
        <v/>
      </c>
      <c r="K20" s="14">
        <f>IF(OR(A20="",J20="",J20=0,G20="",NOT(ISNUMBER(G20)),NOT(ISNUMBER(Assumptions!$B$4))),"",MAX(0,Assumptions!$B$4-G20))</f>
        <v/>
      </c>
      <c r="L20" s="28">
        <f>IF(A20="","",IF(J20="","",IF(J20=0,"Paid",IF(G20="","Date check",IF(COUNT(Assumptions!$B$5:$B$8)&lt;4,"Limit check",IF(K20&lt;=Assumptions!$B$5,"Current",IF(K20&lt;=Assumptions!$B$6,(Assumptions!$B$5+1)&amp;"-"&amp;Assumptions!$B$6,IF(K20&lt;=Assumptions!$B$7,(Assumptions!$B$6+1)&amp;"-"&amp;Assumptions!$B$7,IF(K20&lt;=Assumptions!$B$8,(Assumptions!$B$7+1)&amp;"-"&amp;Assumptions!$B$8,"Over "&amp;Assumptions!$B$8)))))))))</f>
        <v/>
      </c>
      <c r="M20" s="23" t="n"/>
      <c r="N20" s="23" t="n"/>
      <c r="O20" s="25" t="n"/>
      <c r="P20" s="25" t="n"/>
      <c r="Q20" s="28">
        <f>IF(A20="","",IF(NOT(ISNUMBER(Assumptions!$B$4)),"Check as-of date",IF(J20="","Enter amount",IF(AND(ISNUMBER(H20),ISNUMBER(I20),I20&gt;H20),"Check applied amount",IF(F20="","Enter invoice date",IF(G20="","Enter due date",IF(OR(NOT(ISNUMBER(F20)),NOT(ISNUMBER(G20))),"Check dates",IF(G20&lt;F20,"Check dates",IF(AND(P20&lt;&gt;"",NOT(ISNUMBER(P20))),"Check follow-up date",IF(OR(NOT(ISNUMBER(Assumptions!$B$9)),NOT(ISNUMBER(Assumptions!$B$10))),"Check priority limits",IF(M20="","Set status",IF(AND(M20="Closed",J20&gt;0),"Check closed status",IF(AND(M20&lt;&gt;"Closed",J20=0),"Close or review balance",IF(J20=0,"No balance",IF(N20="","Assign responsibility",IF(AND(J20&gt;=Assumptions!$B$9,K20&gt;=Assumptions!$B$10),"Priority review",IF(P20="","Set follow-up",IF(P20&lt;=Assumptions!$B$4,"Follow up",IF(G20&gt;Assumptions!$B$4,"Not due","Scheduled")))))))))))))))))))</f>
        <v/>
      </c>
    </row>
    <row r="21" ht="30" customHeight="1">
      <c r="A21" s="23" t="n"/>
      <c r="B21" s="24" t="n"/>
      <c r="C21" s="24" t="n"/>
      <c r="D21" s="23" t="n"/>
      <c r="E21" s="24" t="n"/>
      <c r="F21" s="25" t="n"/>
      <c r="G21" s="25" t="n"/>
      <c r="H21" s="26" t="n"/>
      <c r="I21" s="26" t="n"/>
      <c r="J21" s="11">
        <f>IF(OR(A21="",H21="",NOT(ISNUMBER(H21)),AND(I21&lt;&gt;"",NOT(ISNUMBER(I21)))),"",MAX(0,H21-IF(I21="",0,I21)))</f>
        <v/>
      </c>
      <c r="K21" s="10">
        <f>IF(OR(A21="",J21="",J21=0,G21="",NOT(ISNUMBER(G21)),NOT(ISNUMBER(Assumptions!$B$4))),"",MAX(0,Assumptions!$B$4-G21))</f>
        <v/>
      </c>
      <c r="L21" s="27">
        <f>IF(A21="","",IF(J21="","",IF(J21=0,"Paid",IF(G21="","Date check",IF(COUNT(Assumptions!$B$5:$B$8)&lt;4,"Limit check",IF(K21&lt;=Assumptions!$B$5,"Current",IF(K21&lt;=Assumptions!$B$6,(Assumptions!$B$5+1)&amp;"-"&amp;Assumptions!$B$6,IF(K21&lt;=Assumptions!$B$7,(Assumptions!$B$6+1)&amp;"-"&amp;Assumptions!$B$7,IF(K21&lt;=Assumptions!$B$8,(Assumptions!$B$7+1)&amp;"-"&amp;Assumptions!$B$8,"Over "&amp;Assumptions!$B$8)))))))))</f>
        <v/>
      </c>
      <c r="M21" s="23" t="n"/>
      <c r="N21" s="23" t="n"/>
      <c r="O21" s="25" t="n"/>
      <c r="P21" s="25" t="n"/>
      <c r="Q21" s="27">
        <f>IF(A21="","",IF(NOT(ISNUMBER(Assumptions!$B$4)),"Check as-of date",IF(J21="","Enter amount",IF(AND(ISNUMBER(H21),ISNUMBER(I21),I21&gt;H21),"Check applied amount",IF(F21="","Enter invoice date",IF(G21="","Enter due date",IF(OR(NOT(ISNUMBER(F21)),NOT(ISNUMBER(G21))),"Check dates",IF(G21&lt;F21,"Check dates",IF(AND(P21&lt;&gt;"",NOT(ISNUMBER(P21))),"Check follow-up date",IF(OR(NOT(ISNUMBER(Assumptions!$B$9)),NOT(ISNUMBER(Assumptions!$B$10))),"Check priority limits",IF(M21="","Set status",IF(AND(M21="Closed",J21&gt;0),"Check closed status",IF(AND(M21&lt;&gt;"Closed",J21=0),"Close or review balance",IF(J21=0,"No balance",IF(N21="","Assign responsibility",IF(AND(J21&gt;=Assumptions!$B$9,K21&gt;=Assumptions!$B$10),"Priority review",IF(P21="","Set follow-up",IF(P21&lt;=Assumptions!$B$4,"Follow up",IF(G21&gt;Assumptions!$B$4,"Not due","Scheduled")))))))))))))))))))</f>
        <v/>
      </c>
    </row>
    <row r="22" ht="30" customHeight="1">
      <c r="A22" s="23" t="n"/>
      <c r="B22" s="24" t="n"/>
      <c r="C22" s="24" t="n"/>
      <c r="D22" s="23" t="n"/>
      <c r="E22" s="24" t="n"/>
      <c r="F22" s="25" t="n"/>
      <c r="G22" s="25" t="n"/>
      <c r="H22" s="26" t="n"/>
      <c r="I22" s="26" t="n"/>
      <c r="J22" s="15">
        <f>IF(OR(A22="",H22="",NOT(ISNUMBER(H22)),AND(I22&lt;&gt;"",NOT(ISNUMBER(I22)))),"",MAX(0,H22-IF(I22="",0,I22)))</f>
        <v/>
      </c>
      <c r="K22" s="14">
        <f>IF(OR(A22="",J22="",J22=0,G22="",NOT(ISNUMBER(G22)),NOT(ISNUMBER(Assumptions!$B$4))),"",MAX(0,Assumptions!$B$4-G22))</f>
        <v/>
      </c>
      <c r="L22" s="28">
        <f>IF(A22="","",IF(J22="","",IF(J22=0,"Paid",IF(G22="","Date check",IF(COUNT(Assumptions!$B$5:$B$8)&lt;4,"Limit check",IF(K22&lt;=Assumptions!$B$5,"Current",IF(K22&lt;=Assumptions!$B$6,(Assumptions!$B$5+1)&amp;"-"&amp;Assumptions!$B$6,IF(K22&lt;=Assumptions!$B$7,(Assumptions!$B$6+1)&amp;"-"&amp;Assumptions!$B$7,IF(K22&lt;=Assumptions!$B$8,(Assumptions!$B$7+1)&amp;"-"&amp;Assumptions!$B$8,"Over "&amp;Assumptions!$B$8)))))))))</f>
        <v/>
      </c>
      <c r="M22" s="23" t="n"/>
      <c r="N22" s="23" t="n"/>
      <c r="O22" s="25" t="n"/>
      <c r="P22" s="25" t="n"/>
      <c r="Q22" s="28">
        <f>IF(A22="","",IF(NOT(ISNUMBER(Assumptions!$B$4)),"Check as-of date",IF(J22="","Enter amount",IF(AND(ISNUMBER(H22),ISNUMBER(I22),I22&gt;H22),"Check applied amount",IF(F22="","Enter invoice date",IF(G22="","Enter due date",IF(OR(NOT(ISNUMBER(F22)),NOT(ISNUMBER(G22))),"Check dates",IF(G22&lt;F22,"Check dates",IF(AND(P22&lt;&gt;"",NOT(ISNUMBER(P22))),"Check follow-up date",IF(OR(NOT(ISNUMBER(Assumptions!$B$9)),NOT(ISNUMBER(Assumptions!$B$10))),"Check priority limits",IF(M22="","Set status",IF(AND(M22="Closed",J22&gt;0),"Check closed status",IF(AND(M22&lt;&gt;"Closed",J22=0),"Close or review balance",IF(J22=0,"No balance",IF(N22="","Assign responsibility",IF(AND(J22&gt;=Assumptions!$B$9,K22&gt;=Assumptions!$B$10),"Priority review",IF(P22="","Set follow-up",IF(P22&lt;=Assumptions!$B$4,"Follow up",IF(G22&gt;Assumptions!$B$4,"Not due","Scheduled")))))))))))))))))))</f>
        <v/>
      </c>
    </row>
    <row r="23" ht="30" customHeight="1">
      <c r="A23" s="23" t="n"/>
      <c r="B23" s="24" t="n"/>
      <c r="C23" s="24" t="n"/>
      <c r="D23" s="23" t="n"/>
      <c r="E23" s="24" t="n"/>
      <c r="F23" s="25" t="n"/>
      <c r="G23" s="25" t="n"/>
      <c r="H23" s="26" t="n"/>
      <c r="I23" s="26" t="n"/>
      <c r="J23" s="11">
        <f>IF(OR(A23="",H23="",NOT(ISNUMBER(H23)),AND(I23&lt;&gt;"",NOT(ISNUMBER(I23)))),"",MAX(0,H23-IF(I23="",0,I23)))</f>
        <v/>
      </c>
      <c r="K23" s="10">
        <f>IF(OR(A23="",J23="",J23=0,G23="",NOT(ISNUMBER(G23)),NOT(ISNUMBER(Assumptions!$B$4))),"",MAX(0,Assumptions!$B$4-G23))</f>
        <v/>
      </c>
      <c r="L23" s="27">
        <f>IF(A23="","",IF(J23="","",IF(J23=0,"Paid",IF(G23="","Date check",IF(COUNT(Assumptions!$B$5:$B$8)&lt;4,"Limit check",IF(K23&lt;=Assumptions!$B$5,"Current",IF(K23&lt;=Assumptions!$B$6,(Assumptions!$B$5+1)&amp;"-"&amp;Assumptions!$B$6,IF(K23&lt;=Assumptions!$B$7,(Assumptions!$B$6+1)&amp;"-"&amp;Assumptions!$B$7,IF(K23&lt;=Assumptions!$B$8,(Assumptions!$B$7+1)&amp;"-"&amp;Assumptions!$B$8,"Over "&amp;Assumptions!$B$8)))))))))</f>
        <v/>
      </c>
      <c r="M23" s="23" t="n"/>
      <c r="N23" s="23" t="n"/>
      <c r="O23" s="25" t="n"/>
      <c r="P23" s="25" t="n"/>
      <c r="Q23" s="27">
        <f>IF(A23="","",IF(NOT(ISNUMBER(Assumptions!$B$4)),"Check as-of date",IF(J23="","Enter amount",IF(AND(ISNUMBER(H23),ISNUMBER(I23),I23&gt;H23),"Check applied amount",IF(F23="","Enter invoice date",IF(G23="","Enter due date",IF(OR(NOT(ISNUMBER(F23)),NOT(ISNUMBER(G23))),"Check dates",IF(G23&lt;F23,"Check dates",IF(AND(P23&lt;&gt;"",NOT(ISNUMBER(P23))),"Check follow-up date",IF(OR(NOT(ISNUMBER(Assumptions!$B$9)),NOT(ISNUMBER(Assumptions!$B$10))),"Check priority limits",IF(M23="","Set status",IF(AND(M23="Closed",J23&gt;0),"Check closed status",IF(AND(M23&lt;&gt;"Closed",J23=0),"Close or review balance",IF(J23=0,"No balance",IF(N23="","Assign responsibility",IF(AND(J23&gt;=Assumptions!$B$9,K23&gt;=Assumptions!$B$10),"Priority review",IF(P23="","Set follow-up",IF(P23&lt;=Assumptions!$B$4,"Follow up",IF(G23&gt;Assumptions!$B$4,"Not due","Scheduled")))))))))))))))))))</f>
        <v/>
      </c>
    </row>
    <row r="24" ht="30" customHeight="1">
      <c r="A24" s="23" t="n"/>
      <c r="B24" s="24" t="n"/>
      <c r="C24" s="24" t="n"/>
      <c r="D24" s="23" t="n"/>
      <c r="E24" s="24" t="n"/>
      <c r="F24" s="25" t="n"/>
      <c r="G24" s="25" t="n"/>
      <c r="H24" s="26" t="n"/>
      <c r="I24" s="26" t="n"/>
      <c r="J24" s="15">
        <f>IF(OR(A24="",H24="",NOT(ISNUMBER(H24)),AND(I24&lt;&gt;"",NOT(ISNUMBER(I24)))),"",MAX(0,H24-IF(I24="",0,I24)))</f>
        <v/>
      </c>
      <c r="K24" s="14">
        <f>IF(OR(A24="",J24="",J24=0,G24="",NOT(ISNUMBER(G24)),NOT(ISNUMBER(Assumptions!$B$4))),"",MAX(0,Assumptions!$B$4-G24))</f>
        <v/>
      </c>
      <c r="L24" s="28">
        <f>IF(A24="","",IF(J24="","",IF(J24=0,"Paid",IF(G24="","Date check",IF(COUNT(Assumptions!$B$5:$B$8)&lt;4,"Limit check",IF(K24&lt;=Assumptions!$B$5,"Current",IF(K24&lt;=Assumptions!$B$6,(Assumptions!$B$5+1)&amp;"-"&amp;Assumptions!$B$6,IF(K24&lt;=Assumptions!$B$7,(Assumptions!$B$6+1)&amp;"-"&amp;Assumptions!$B$7,IF(K24&lt;=Assumptions!$B$8,(Assumptions!$B$7+1)&amp;"-"&amp;Assumptions!$B$8,"Over "&amp;Assumptions!$B$8)))))))))</f>
        <v/>
      </c>
      <c r="M24" s="23" t="n"/>
      <c r="N24" s="23" t="n"/>
      <c r="O24" s="25" t="n"/>
      <c r="P24" s="25" t="n"/>
      <c r="Q24" s="28">
        <f>IF(A24="","",IF(NOT(ISNUMBER(Assumptions!$B$4)),"Check as-of date",IF(J24="","Enter amount",IF(AND(ISNUMBER(H24),ISNUMBER(I24),I24&gt;H24),"Check applied amount",IF(F24="","Enter invoice date",IF(G24="","Enter due date",IF(OR(NOT(ISNUMBER(F24)),NOT(ISNUMBER(G24))),"Check dates",IF(G24&lt;F24,"Check dates",IF(AND(P24&lt;&gt;"",NOT(ISNUMBER(P24))),"Check follow-up date",IF(OR(NOT(ISNUMBER(Assumptions!$B$9)),NOT(ISNUMBER(Assumptions!$B$10))),"Check priority limits",IF(M24="","Set status",IF(AND(M24="Closed",J24&gt;0),"Check closed status",IF(AND(M24&lt;&gt;"Closed",J24=0),"Close or review balance",IF(J24=0,"No balance",IF(N24="","Assign responsibility",IF(AND(J24&gt;=Assumptions!$B$9,K24&gt;=Assumptions!$B$10),"Priority review",IF(P24="","Set follow-up",IF(P24&lt;=Assumptions!$B$4,"Follow up",IF(G24&gt;Assumptions!$B$4,"Not due","Scheduled")))))))))))))))))))</f>
        <v/>
      </c>
    </row>
    <row r="25" ht="30" customHeight="1">
      <c r="A25" s="23" t="n"/>
      <c r="B25" s="24" t="n"/>
      <c r="C25" s="24" t="n"/>
      <c r="D25" s="23" t="n"/>
      <c r="E25" s="24" t="n"/>
      <c r="F25" s="25" t="n"/>
      <c r="G25" s="25" t="n"/>
      <c r="H25" s="26" t="n"/>
      <c r="I25" s="26" t="n"/>
      <c r="J25" s="11">
        <f>IF(OR(A25="",H25="",NOT(ISNUMBER(H25)),AND(I25&lt;&gt;"",NOT(ISNUMBER(I25)))),"",MAX(0,H25-IF(I25="",0,I25)))</f>
        <v/>
      </c>
      <c r="K25" s="10">
        <f>IF(OR(A25="",J25="",J25=0,G25="",NOT(ISNUMBER(G25)),NOT(ISNUMBER(Assumptions!$B$4))),"",MAX(0,Assumptions!$B$4-G25))</f>
        <v/>
      </c>
      <c r="L25" s="27">
        <f>IF(A25="","",IF(J25="","",IF(J25=0,"Paid",IF(G25="","Date check",IF(COUNT(Assumptions!$B$5:$B$8)&lt;4,"Limit check",IF(K25&lt;=Assumptions!$B$5,"Current",IF(K25&lt;=Assumptions!$B$6,(Assumptions!$B$5+1)&amp;"-"&amp;Assumptions!$B$6,IF(K25&lt;=Assumptions!$B$7,(Assumptions!$B$6+1)&amp;"-"&amp;Assumptions!$B$7,IF(K25&lt;=Assumptions!$B$8,(Assumptions!$B$7+1)&amp;"-"&amp;Assumptions!$B$8,"Over "&amp;Assumptions!$B$8)))))))))</f>
        <v/>
      </c>
      <c r="M25" s="23" t="n"/>
      <c r="N25" s="23" t="n"/>
      <c r="O25" s="25" t="n"/>
      <c r="P25" s="25" t="n"/>
      <c r="Q25" s="27">
        <f>IF(A25="","",IF(NOT(ISNUMBER(Assumptions!$B$4)),"Check as-of date",IF(J25="","Enter amount",IF(AND(ISNUMBER(H25),ISNUMBER(I25),I25&gt;H25),"Check applied amount",IF(F25="","Enter invoice date",IF(G25="","Enter due date",IF(OR(NOT(ISNUMBER(F25)),NOT(ISNUMBER(G25))),"Check dates",IF(G25&lt;F25,"Check dates",IF(AND(P25&lt;&gt;"",NOT(ISNUMBER(P25))),"Check follow-up date",IF(OR(NOT(ISNUMBER(Assumptions!$B$9)),NOT(ISNUMBER(Assumptions!$B$10))),"Check priority limits",IF(M25="","Set status",IF(AND(M25="Closed",J25&gt;0),"Check closed status",IF(AND(M25&lt;&gt;"Closed",J25=0),"Close or review balance",IF(J25=0,"No balance",IF(N25="","Assign responsibility",IF(AND(J25&gt;=Assumptions!$B$9,K25&gt;=Assumptions!$B$10),"Priority review",IF(P25="","Set follow-up",IF(P25&lt;=Assumptions!$B$4,"Follow up",IF(G25&gt;Assumptions!$B$4,"Not due","Scheduled")))))))))))))))))))</f>
        <v/>
      </c>
    </row>
    <row r="26" ht="30" customHeight="1">
      <c r="A26" s="23" t="n"/>
      <c r="B26" s="24" t="n"/>
      <c r="C26" s="24" t="n"/>
      <c r="D26" s="23" t="n"/>
      <c r="E26" s="24" t="n"/>
      <c r="F26" s="25" t="n"/>
      <c r="G26" s="25" t="n"/>
      <c r="H26" s="26" t="n"/>
      <c r="I26" s="26" t="n"/>
      <c r="J26" s="15">
        <f>IF(OR(A26="",H26="",NOT(ISNUMBER(H26)),AND(I26&lt;&gt;"",NOT(ISNUMBER(I26)))),"",MAX(0,H26-IF(I26="",0,I26)))</f>
        <v/>
      </c>
      <c r="K26" s="14">
        <f>IF(OR(A26="",J26="",J26=0,G26="",NOT(ISNUMBER(G26)),NOT(ISNUMBER(Assumptions!$B$4))),"",MAX(0,Assumptions!$B$4-G26))</f>
        <v/>
      </c>
      <c r="L26" s="28">
        <f>IF(A26="","",IF(J26="","",IF(J26=0,"Paid",IF(G26="","Date check",IF(COUNT(Assumptions!$B$5:$B$8)&lt;4,"Limit check",IF(K26&lt;=Assumptions!$B$5,"Current",IF(K26&lt;=Assumptions!$B$6,(Assumptions!$B$5+1)&amp;"-"&amp;Assumptions!$B$6,IF(K26&lt;=Assumptions!$B$7,(Assumptions!$B$6+1)&amp;"-"&amp;Assumptions!$B$7,IF(K26&lt;=Assumptions!$B$8,(Assumptions!$B$7+1)&amp;"-"&amp;Assumptions!$B$8,"Over "&amp;Assumptions!$B$8)))))))))</f>
        <v/>
      </c>
      <c r="M26" s="23" t="n"/>
      <c r="N26" s="23" t="n"/>
      <c r="O26" s="25" t="n"/>
      <c r="P26" s="25" t="n"/>
      <c r="Q26" s="28">
        <f>IF(A26="","",IF(NOT(ISNUMBER(Assumptions!$B$4)),"Check as-of date",IF(J26="","Enter amount",IF(AND(ISNUMBER(H26),ISNUMBER(I26),I26&gt;H26),"Check applied amount",IF(F26="","Enter invoice date",IF(G26="","Enter due date",IF(OR(NOT(ISNUMBER(F26)),NOT(ISNUMBER(G26))),"Check dates",IF(G26&lt;F26,"Check dates",IF(AND(P26&lt;&gt;"",NOT(ISNUMBER(P26))),"Check follow-up date",IF(OR(NOT(ISNUMBER(Assumptions!$B$9)),NOT(ISNUMBER(Assumptions!$B$10))),"Check priority limits",IF(M26="","Set status",IF(AND(M26="Closed",J26&gt;0),"Check closed status",IF(AND(M26&lt;&gt;"Closed",J26=0),"Close or review balance",IF(J26=0,"No balance",IF(N26="","Assign responsibility",IF(AND(J26&gt;=Assumptions!$B$9,K26&gt;=Assumptions!$B$10),"Priority review",IF(P26="","Set follow-up",IF(P26&lt;=Assumptions!$B$4,"Follow up",IF(G26&gt;Assumptions!$B$4,"Not due","Scheduled")))))))))))))))))))</f>
        <v/>
      </c>
    </row>
    <row r="27" ht="30" customHeight="1">
      <c r="A27" s="23" t="n"/>
      <c r="B27" s="24" t="n"/>
      <c r="C27" s="24" t="n"/>
      <c r="D27" s="23" t="n"/>
      <c r="E27" s="24" t="n"/>
      <c r="F27" s="25" t="n"/>
      <c r="G27" s="25" t="n"/>
      <c r="H27" s="26" t="n"/>
      <c r="I27" s="26" t="n"/>
      <c r="J27" s="11">
        <f>IF(OR(A27="",H27="",NOT(ISNUMBER(H27)),AND(I27&lt;&gt;"",NOT(ISNUMBER(I27)))),"",MAX(0,H27-IF(I27="",0,I27)))</f>
        <v/>
      </c>
      <c r="K27" s="10">
        <f>IF(OR(A27="",J27="",J27=0,G27="",NOT(ISNUMBER(G27)),NOT(ISNUMBER(Assumptions!$B$4))),"",MAX(0,Assumptions!$B$4-G27))</f>
        <v/>
      </c>
      <c r="L27" s="27">
        <f>IF(A27="","",IF(J27="","",IF(J27=0,"Paid",IF(G27="","Date check",IF(COUNT(Assumptions!$B$5:$B$8)&lt;4,"Limit check",IF(K27&lt;=Assumptions!$B$5,"Current",IF(K27&lt;=Assumptions!$B$6,(Assumptions!$B$5+1)&amp;"-"&amp;Assumptions!$B$6,IF(K27&lt;=Assumptions!$B$7,(Assumptions!$B$6+1)&amp;"-"&amp;Assumptions!$B$7,IF(K27&lt;=Assumptions!$B$8,(Assumptions!$B$7+1)&amp;"-"&amp;Assumptions!$B$8,"Over "&amp;Assumptions!$B$8)))))))))</f>
        <v/>
      </c>
      <c r="M27" s="23" t="n"/>
      <c r="N27" s="23" t="n"/>
      <c r="O27" s="25" t="n"/>
      <c r="P27" s="25" t="n"/>
      <c r="Q27" s="27">
        <f>IF(A27="","",IF(NOT(ISNUMBER(Assumptions!$B$4)),"Check as-of date",IF(J27="","Enter amount",IF(AND(ISNUMBER(H27),ISNUMBER(I27),I27&gt;H27),"Check applied amount",IF(F27="","Enter invoice date",IF(G27="","Enter due date",IF(OR(NOT(ISNUMBER(F27)),NOT(ISNUMBER(G27))),"Check dates",IF(G27&lt;F27,"Check dates",IF(AND(P27&lt;&gt;"",NOT(ISNUMBER(P27))),"Check follow-up date",IF(OR(NOT(ISNUMBER(Assumptions!$B$9)),NOT(ISNUMBER(Assumptions!$B$10))),"Check priority limits",IF(M27="","Set status",IF(AND(M27="Closed",J27&gt;0),"Check closed status",IF(AND(M27&lt;&gt;"Closed",J27=0),"Close or review balance",IF(J27=0,"No balance",IF(N27="","Assign responsibility",IF(AND(J27&gt;=Assumptions!$B$9,K27&gt;=Assumptions!$B$10),"Priority review",IF(P27="","Set follow-up",IF(P27&lt;=Assumptions!$B$4,"Follow up",IF(G27&gt;Assumptions!$B$4,"Not due","Scheduled")))))))))))))))))))</f>
        <v/>
      </c>
    </row>
    <row r="28" ht="30" customHeight="1">
      <c r="A28" s="23" t="n"/>
      <c r="B28" s="24" t="n"/>
      <c r="C28" s="24" t="n"/>
      <c r="D28" s="23" t="n"/>
      <c r="E28" s="24" t="n"/>
      <c r="F28" s="25" t="n"/>
      <c r="G28" s="25" t="n"/>
      <c r="H28" s="26" t="n"/>
      <c r="I28" s="26" t="n"/>
      <c r="J28" s="15">
        <f>IF(OR(A28="",H28="",NOT(ISNUMBER(H28)),AND(I28&lt;&gt;"",NOT(ISNUMBER(I28)))),"",MAX(0,H28-IF(I28="",0,I28)))</f>
        <v/>
      </c>
      <c r="K28" s="14">
        <f>IF(OR(A28="",J28="",J28=0,G28="",NOT(ISNUMBER(G28)),NOT(ISNUMBER(Assumptions!$B$4))),"",MAX(0,Assumptions!$B$4-G28))</f>
        <v/>
      </c>
      <c r="L28" s="28">
        <f>IF(A28="","",IF(J28="","",IF(J28=0,"Paid",IF(G28="","Date check",IF(COUNT(Assumptions!$B$5:$B$8)&lt;4,"Limit check",IF(K28&lt;=Assumptions!$B$5,"Current",IF(K28&lt;=Assumptions!$B$6,(Assumptions!$B$5+1)&amp;"-"&amp;Assumptions!$B$6,IF(K28&lt;=Assumptions!$B$7,(Assumptions!$B$6+1)&amp;"-"&amp;Assumptions!$B$7,IF(K28&lt;=Assumptions!$B$8,(Assumptions!$B$7+1)&amp;"-"&amp;Assumptions!$B$8,"Over "&amp;Assumptions!$B$8)))))))))</f>
        <v/>
      </c>
      <c r="M28" s="23" t="n"/>
      <c r="N28" s="23" t="n"/>
      <c r="O28" s="25" t="n"/>
      <c r="P28" s="25" t="n"/>
      <c r="Q28" s="28">
        <f>IF(A28="","",IF(NOT(ISNUMBER(Assumptions!$B$4)),"Check as-of date",IF(J28="","Enter amount",IF(AND(ISNUMBER(H28),ISNUMBER(I28),I28&gt;H28),"Check applied amount",IF(F28="","Enter invoice date",IF(G28="","Enter due date",IF(OR(NOT(ISNUMBER(F28)),NOT(ISNUMBER(G28))),"Check dates",IF(G28&lt;F28,"Check dates",IF(AND(P28&lt;&gt;"",NOT(ISNUMBER(P28))),"Check follow-up date",IF(OR(NOT(ISNUMBER(Assumptions!$B$9)),NOT(ISNUMBER(Assumptions!$B$10))),"Check priority limits",IF(M28="","Set status",IF(AND(M28="Closed",J28&gt;0),"Check closed status",IF(AND(M28&lt;&gt;"Closed",J28=0),"Close or review balance",IF(J28=0,"No balance",IF(N28="","Assign responsibility",IF(AND(J28&gt;=Assumptions!$B$9,K28&gt;=Assumptions!$B$10),"Priority review",IF(P28="","Set follow-up",IF(P28&lt;=Assumptions!$B$4,"Follow up",IF(G28&gt;Assumptions!$B$4,"Not due","Scheduled")))))))))))))))))))</f>
        <v/>
      </c>
    </row>
    <row r="29" ht="30" customHeight="1">
      <c r="A29" s="23" t="n"/>
      <c r="B29" s="24" t="n"/>
      <c r="C29" s="24" t="n"/>
      <c r="D29" s="23" t="n"/>
      <c r="E29" s="24" t="n"/>
      <c r="F29" s="25" t="n"/>
      <c r="G29" s="25" t="n"/>
      <c r="H29" s="26" t="n"/>
      <c r="I29" s="26" t="n"/>
      <c r="J29" s="11">
        <f>IF(OR(A29="",H29="",NOT(ISNUMBER(H29)),AND(I29&lt;&gt;"",NOT(ISNUMBER(I29)))),"",MAX(0,H29-IF(I29="",0,I29)))</f>
        <v/>
      </c>
      <c r="K29" s="10">
        <f>IF(OR(A29="",J29="",J29=0,G29="",NOT(ISNUMBER(G29)),NOT(ISNUMBER(Assumptions!$B$4))),"",MAX(0,Assumptions!$B$4-G29))</f>
        <v/>
      </c>
      <c r="L29" s="27">
        <f>IF(A29="","",IF(J29="","",IF(J29=0,"Paid",IF(G29="","Date check",IF(COUNT(Assumptions!$B$5:$B$8)&lt;4,"Limit check",IF(K29&lt;=Assumptions!$B$5,"Current",IF(K29&lt;=Assumptions!$B$6,(Assumptions!$B$5+1)&amp;"-"&amp;Assumptions!$B$6,IF(K29&lt;=Assumptions!$B$7,(Assumptions!$B$6+1)&amp;"-"&amp;Assumptions!$B$7,IF(K29&lt;=Assumptions!$B$8,(Assumptions!$B$7+1)&amp;"-"&amp;Assumptions!$B$8,"Over "&amp;Assumptions!$B$8)))))))))</f>
        <v/>
      </c>
      <c r="M29" s="23" t="n"/>
      <c r="N29" s="23" t="n"/>
      <c r="O29" s="25" t="n"/>
      <c r="P29" s="25" t="n"/>
      <c r="Q29" s="27">
        <f>IF(A29="","",IF(NOT(ISNUMBER(Assumptions!$B$4)),"Check as-of date",IF(J29="","Enter amount",IF(AND(ISNUMBER(H29),ISNUMBER(I29),I29&gt;H29),"Check applied amount",IF(F29="","Enter invoice date",IF(G29="","Enter due date",IF(OR(NOT(ISNUMBER(F29)),NOT(ISNUMBER(G29))),"Check dates",IF(G29&lt;F29,"Check dates",IF(AND(P29&lt;&gt;"",NOT(ISNUMBER(P29))),"Check follow-up date",IF(OR(NOT(ISNUMBER(Assumptions!$B$9)),NOT(ISNUMBER(Assumptions!$B$10))),"Check priority limits",IF(M29="","Set status",IF(AND(M29="Closed",J29&gt;0),"Check closed status",IF(AND(M29&lt;&gt;"Closed",J29=0),"Close or review balance",IF(J29=0,"No balance",IF(N29="","Assign responsibility",IF(AND(J29&gt;=Assumptions!$B$9,K29&gt;=Assumptions!$B$10),"Priority review",IF(P29="","Set follow-up",IF(P29&lt;=Assumptions!$B$4,"Follow up",IF(G29&gt;Assumptions!$B$4,"Not due","Scheduled")))))))))))))))))))</f>
        <v/>
      </c>
    </row>
    <row r="30" ht="30" customHeight="1">
      <c r="A30" s="23" t="n"/>
      <c r="B30" s="24" t="n"/>
      <c r="C30" s="24" t="n"/>
      <c r="D30" s="23" t="n"/>
      <c r="E30" s="24" t="n"/>
      <c r="F30" s="25" t="n"/>
      <c r="G30" s="25" t="n"/>
      <c r="H30" s="26" t="n"/>
      <c r="I30" s="26" t="n"/>
      <c r="J30" s="15">
        <f>IF(OR(A30="",H30="",NOT(ISNUMBER(H30)),AND(I30&lt;&gt;"",NOT(ISNUMBER(I30)))),"",MAX(0,H30-IF(I30="",0,I30)))</f>
        <v/>
      </c>
      <c r="K30" s="14">
        <f>IF(OR(A30="",J30="",J30=0,G30="",NOT(ISNUMBER(G30)),NOT(ISNUMBER(Assumptions!$B$4))),"",MAX(0,Assumptions!$B$4-G30))</f>
        <v/>
      </c>
      <c r="L30" s="28">
        <f>IF(A30="","",IF(J30="","",IF(J30=0,"Paid",IF(G30="","Date check",IF(COUNT(Assumptions!$B$5:$B$8)&lt;4,"Limit check",IF(K30&lt;=Assumptions!$B$5,"Current",IF(K30&lt;=Assumptions!$B$6,(Assumptions!$B$5+1)&amp;"-"&amp;Assumptions!$B$6,IF(K30&lt;=Assumptions!$B$7,(Assumptions!$B$6+1)&amp;"-"&amp;Assumptions!$B$7,IF(K30&lt;=Assumptions!$B$8,(Assumptions!$B$7+1)&amp;"-"&amp;Assumptions!$B$8,"Over "&amp;Assumptions!$B$8)))))))))</f>
        <v/>
      </c>
      <c r="M30" s="23" t="n"/>
      <c r="N30" s="23" t="n"/>
      <c r="O30" s="25" t="n"/>
      <c r="P30" s="25" t="n"/>
      <c r="Q30" s="28">
        <f>IF(A30="","",IF(NOT(ISNUMBER(Assumptions!$B$4)),"Check as-of date",IF(J30="","Enter amount",IF(AND(ISNUMBER(H30),ISNUMBER(I30),I30&gt;H30),"Check applied amount",IF(F30="","Enter invoice date",IF(G30="","Enter due date",IF(OR(NOT(ISNUMBER(F30)),NOT(ISNUMBER(G30))),"Check dates",IF(G30&lt;F30,"Check dates",IF(AND(P30&lt;&gt;"",NOT(ISNUMBER(P30))),"Check follow-up date",IF(OR(NOT(ISNUMBER(Assumptions!$B$9)),NOT(ISNUMBER(Assumptions!$B$10))),"Check priority limits",IF(M30="","Set status",IF(AND(M30="Closed",J30&gt;0),"Check closed status",IF(AND(M30&lt;&gt;"Closed",J30=0),"Close or review balance",IF(J30=0,"No balance",IF(N30="","Assign responsibility",IF(AND(J30&gt;=Assumptions!$B$9,K30&gt;=Assumptions!$B$10),"Priority review",IF(P30="","Set follow-up",IF(P30&lt;=Assumptions!$B$4,"Follow up",IF(G30&gt;Assumptions!$B$4,"Not due","Scheduled")))))))))))))))))))</f>
        <v/>
      </c>
    </row>
    <row r="31" ht="30" customHeight="1">
      <c r="A31" s="23" t="n"/>
      <c r="B31" s="24" t="n"/>
      <c r="C31" s="24" t="n"/>
      <c r="D31" s="23" t="n"/>
      <c r="E31" s="24" t="n"/>
      <c r="F31" s="25" t="n"/>
      <c r="G31" s="25" t="n"/>
      <c r="H31" s="26" t="n"/>
      <c r="I31" s="26" t="n"/>
      <c r="J31" s="11">
        <f>IF(OR(A31="",H31="",NOT(ISNUMBER(H31)),AND(I31&lt;&gt;"",NOT(ISNUMBER(I31)))),"",MAX(0,H31-IF(I31="",0,I31)))</f>
        <v/>
      </c>
      <c r="K31" s="10">
        <f>IF(OR(A31="",J31="",J31=0,G31="",NOT(ISNUMBER(G31)),NOT(ISNUMBER(Assumptions!$B$4))),"",MAX(0,Assumptions!$B$4-G31))</f>
        <v/>
      </c>
      <c r="L31" s="27">
        <f>IF(A31="","",IF(J31="","",IF(J31=0,"Paid",IF(G31="","Date check",IF(COUNT(Assumptions!$B$5:$B$8)&lt;4,"Limit check",IF(K31&lt;=Assumptions!$B$5,"Current",IF(K31&lt;=Assumptions!$B$6,(Assumptions!$B$5+1)&amp;"-"&amp;Assumptions!$B$6,IF(K31&lt;=Assumptions!$B$7,(Assumptions!$B$6+1)&amp;"-"&amp;Assumptions!$B$7,IF(K31&lt;=Assumptions!$B$8,(Assumptions!$B$7+1)&amp;"-"&amp;Assumptions!$B$8,"Over "&amp;Assumptions!$B$8)))))))))</f>
        <v/>
      </c>
      <c r="M31" s="23" t="n"/>
      <c r="N31" s="23" t="n"/>
      <c r="O31" s="25" t="n"/>
      <c r="P31" s="25" t="n"/>
      <c r="Q31" s="27">
        <f>IF(A31="","",IF(NOT(ISNUMBER(Assumptions!$B$4)),"Check as-of date",IF(J31="","Enter amount",IF(AND(ISNUMBER(H31),ISNUMBER(I31),I31&gt;H31),"Check applied amount",IF(F31="","Enter invoice date",IF(G31="","Enter due date",IF(OR(NOT(ISNUMBER(F31)),NOT(ISNUMBER(G31))),"Check dates",IF(G31&lt;F31,"Check dates",IF(AND(P31&lt;&gt;"",NOT(ISNUMBER(P31))),"Check follow-up date",IF(OR(NOT(ISNUMBER(Assumptions!$B$9)),NOT(ISNUMBER(Assumptions!$B$10))),"Check priority limits",IF(M31="","Set status",IF(AND(M31="Closed",J31&gt;0),"Check closed status",IF(AND(M31&lt;&gt;"Closed",J31=0),"Close or review balance",IF(J31=0,"No balance",IF(N31="","Assign responsibility",IF(AND(J31&gt;=Assumptions!$B$9,K31&gt;=Assumptions!$B$10),"Priority review",IF(P31="","Set follow-up",IF(P31&lt;=Assumptions!$B$4,"Follow up",IF(G31&gt;Assumptions!$B$4,"Not due","Scheduled")))))))))))))))))))</f>
        <v/>
      </c>
    </row>
    <row r="32" ht="30" customHeight="1">
      <c r="A32" s="23" t="n"/>
      <c r="B32" s="24" t="n"/>
      <c r="C32" s="24" t="n"/>
      <c r="D32" s="23" t="n"/>
      <c r="E32" s="24" t="n"/>
      <c r="F32" s="25" t="n"/>
      <c r="G32" s="25" t="n"/>
      <c r="H32" s="26" t="n"/>
      <c r="I32" s="26" t="n"/>
      <c r="J32" s="15">
        <f>IF(OR(A32="",H32="",NOT(ISNUMBER(H32)),AND(I32&lt;&gt;"",NOT(ISNUMBER(I32)))),"",MAX(0,H32-IF(I32="",0,I32)))</f>
        <v/>
      </c>
      <c r="K32" s="14">
        <f>IF(OR(A32="",J32="",J32=0,G32="",NOT(ISNUMBER(G32)),NOT(ISNUMBER(Assumptions!$B$4))),"",MAX(0,Assumptions!$B$4-G32))</f>
        <v/>
      </c>
      <c r="L32" s="28">
        <f>IF(A32="","",IF(J32="","",IF(J32=0,"Paid",IF(G32="","Date check",IF(COUNT(Assumptions!$B$5:$B$8)&lt;4,"Limit check",IF(K32&lt;=Assumptions!$B$5,"Current",IF(K32&lt;=Assumptions!$B$6,(Assumptions!$B$5+1)&amp;"-"&amp;Assumptions!$B$6,IF(K32&lt;=Assumptions!$B$7,(Assumptions!$B$6+1)&amp;"-"&amp;Assumptions!$B$7,IF(K32&lt;=Assumptions!$B$8,(Assumptions!$B$7+1)&amp;"-"&amp;Assumptions!$B$8,"Over "&amp;Assumptions!$B$8)))))))))</f>
        <v/>
      </c>
      <c r="M32" s="23" t="n"/>
      <c r="N32" s="23" t="n"/>
      <c r="O32" s="25" t="n"/>
      <c r="P32" s="25" t="n"/>
      <c r="Q32" s="28">
        <f>IF(A32="","",IF(NOT(ISNUMBER(Assumptions!$B$4)),"Check as-of date",IF(J32="","Enter amount",IF(AND(ISNUMBER(H32),ISNUMBER(I32),I32&gt;H32),"Check applied amount",IF(F32="","Enter invoice date",IF(G32="","Enter due date",IF(OR(NOT(ISNUMBER(F32)),NOT(ISNUMBER(G32))),"Check dates",IF(G32&lt;F32,"Check dates",IF(AND(P32&lt;&gt;"",NOT(ISNUMBER(P32))),"Check follow-up date",IF(OR(NOT(ISNUMBER(Assumptions!$B$9)),NOT(ISNUMBER(Assumptions!$B$10))),"Check priority limits",IF(M32="","Set status",IF(AND(M32="Closed",J32&gt;0),"Check closed status",IF(AND(M32&lt;&gt;"Closed",J32=0),"Close or review balance",IF(J32=0,"No balance",IF(N32="","Assign responsibility",IF(AND(J32&gt;=Assumptions!$B$9,K32&gt;=Assumptions!$B$10),"Priority review",IF(P32="","Set follow-up",IF(P32&lt;=Assumptions!$B$4,"Follow up",IF(G32&gt;Assumptions!$B$4,"Not due","Scheduled")))))))))))))))))))</f>
        <v/>
      </c>
    </row>
    <row r="33" ht="30" customHeight="1">
      <c r="A33" s="23" t="n"/>
      <c r="B33" s="24" t="n"/>
      <c r="C33" s="24" t="n"/>
      <c r="D33" s="23" t="n"/>
      <c r="E33" s="24" t="n"/>
      <c r="F33" s="25" t="n"/>
      <c r="G33" s="25" t="n"/>
      <c r="H33" s="26" t="n"/>
      <c r="I33" s="26" t="n"/>
      <c r="J33" s="11">
        <f>IF(OR(A33="",H33="",NOT(ISNUMBER(H33)),AND(I33&lt;&gt;"",NOT(ISNUMBER(I33)))),"",MAX(0,H33-IF(I33="",0,I33)))</f>
        <v/>
      </c>
      <c r="K33" s="10">
        <f>IF(OR(A33="",J33="",J33=0,G33="",NOT(ISNUMBER(G33)),NOT(ISNUMBER(Assumptions!$B$4))),"",MAX(0,Assumptions!$B$4-G33))</f>
        <v/>
      </c>
      <c r="L33" s="27">
        <f>IF(A33="","",IF(J33="","",IF(J33=0,"Paid",IF(G33="","Date check",IF(COUNT(Assumptions!$B$5:$B$8)&lt;4,"Limit check",IF(K33&lt;=Assumptions!$B$5,"Current",IF(K33&lt;=Assumptions!$B$6,(Assumptions!$B$5+1)&amp;"-"&amp;Assumptions!$B$6,IF(K33&lt;=Assumptions!$B$7,(Assumptions!$B$6+1)&amp;"-"&amp;Assumptions!$B$7,IF(K33&lt;=Assumptions!$B$8,(Assumptions!$B$7+1)&amp;"-"&amp;Assumptions!$B$8,"Over "&amp;Assumptions!$B$8)))))))))</f>
        <v/>
      </c>
      <c r="M33" s="23" t="n"/>
      <c r="N33" s="23" t="n"/>
      <c r="O33" s="25" t="n"/>
      <c r="P33" s="25" t="n"/>
      <c r="Q33" s="27">
        <f>IF(A33="","",IF(NOT(ISNUMBER(Assumptions!$B$4)),"Check as-of date",IF(J33="","Enter amount",IF(AND(ISNUMBER(H33),ISNUMBER(I33),I33&gt;H33),"Check applied amount",IF(F33="","Enter invoice date",IF(G33="","Enter due date",IF(OR(NOT(ISNUMBER(F33)),NOT(ISNUMBER(G33))),"Check dates",IF(G33&lt;F33,"Check dates",IF(AND(P33&lt;&gt;"",NOT(ISNUMBER(P33))),"Check follow-up date",IF(OR(NOT(ISNUMBER(Assumptions!$B$9)),NOT(ISNUMBER(Assumptions!$B$10))),"Check priority limits",IF(M33="","Set status",IF(AND(M33="Closed",J33&gt;0),"Check closed status",IF(AND(M33&lt;&gt;"Closed",J33=0),"Close or review balance",IF(J33=0,"No balance",IF(N33="","Assign responsibility",IF(AND(J33&gt;=Assumptions!$B$9,K33&gt;=Assumptions!$B$10),"Priority review",IF(P33="","Set follow-up",IF(P33&lt;=Assumptions!$B$4,"Follow up",IF(G33&gt;Assumptions!$B$4,"Not due","Scheduled")))))))))))))))))))</f>
        <v/>
      </c>
    </row>
    <row r="34" ht="30" customHeight="1">
      <c r="A34" s="23" t="n"/>
      <c r="B34" s="24" t="n"/>
      <c r="C34" s="24" t="n"/>
      <c r="D34" s="23" t="n"/>
      <c r="E34" s="24" t="n"/>
      <c r="F34" s="25" t="n"/>
      <c r="G34" s="25" t="n"/>
      <c r="H34" s="26" t="n"/>
      <c r="I34" s="26" t="n"/>
      <c r="J34" s="15">
        <f>IF(OR(A34="",H34="",NOT(ISNUMBER(H34)),AND(I34&lt;&gt;"",NOT(ISNUMBER(I34)))),"",MAX(0,H34-IF(I34="",0,I34)))</f>
        <v/>
      </c>
      <c r="K34" s="14">
        <f>IF(OR(A34="",J34="",J34=0,G34="",NOT(ISNUMBER(G34)),NOT(ISNUMBER(Assumptions!$B$4))),"",MAX(0,Assumptions!$B$4-G34))</f>
        <v/>
      </c>
      <c r="L34" s="28">
        <f>IF(A34="","",IF(J34="","",IF(J34=0,"Paid",IF(G34="","Date check",IF(COUNT(Assumptions!$B$5:$B$8)&lt;4,"Limit check",IF(K34&lt;=Assumptions!$B$5,"Current",IF(K34&lt;=Assumptions!$B$6,(Assumptions!$B$5+1)&amp;"-"&amp;Assumptions!$B$6,IF(K34&lt;=Assumptions!$B$7,(Assumptions!$B$6+1)&amp;"-"&amp;Assumptions!$B$7,IF(K34&lt;=Assumptions!$B$8,(Assumptions!$B$7+1)&amp;"-"&amp;Assumptions!$B$8,"Over "&amp;Assumptions!$B$8)))))))))</f>
        <v/>
      </c>
      <c r="M34" s="23" t="n"/>
      <c r="N34" s="23" t="n"/>
      <c r="O34" s="25" t="n"/>
      <c r="P34" s="25" t="n"/>
      <c r="Q34" s="28">
        <f>IF(A34="","",IF(NOT(ISNUMBER(Assumptions!$B$4)),"Check as-of date",IF(J34="","Enter amount",IF(AND(ISNUMBER(H34),ISNUMBER(I34),I34&gt;H34),"Check applied amount",IF(F34="","Enter invoice date",IF(G34="","Enter due date",IF(OR(NOT(ISNUMBER(F34)),NOT(ISNUMBER(G34))),"Check dates",IF(G34&lt;F34,"Check dates",IF(AND(P34&lt;&gt;"",NOT(ISNUMBER(P34))),"Check follow-up date",IF(OR(NOT(ISNUMBER(Assumptions!$B$9)),NOT(ISNUMBER(Assumptions!$B$10))),"Check priority limits",IF(M34="","Set status",IF(AND(M34="Closed",J34&gt;0),"Check closed status",IF(AND(M34&lt;&gt;"Closed",J34=0),"Close or review balance",IF(J34=0,"No balance",IF(N34="","Assign responsibility",IF(AND(J34&gt;=Assumptions!$B$9,K34&gt;=Assumptions!$B$10),"Priority review",IF(P34="","Set follow-up",IF(P34&lt;=Assumptions!$B$4,"Follow up",IF(G34&gt;Assumptions!$B$4,"Not due","Scheduled")))))))))))))))))))</f>
        <v/>
      </c>
    </row>
    <row r="35" ht="30" customHeight="1">
      <c r="A35" s="23" t="n"/>
      <c r="B35" s="24" t="n"/>
      <c r="C35" s="24" t="n"/>
      <c r="D35" s="23" t="n"/>
      <c r="E35" s="24" t="n"/>
      <c r="F35" s="25" t="n"/>
      <c r="G35" s="25" t="n"/>
      <c r="H35" s="26" t="n"/>
      <c r="I35" s="26" t="n"/>
      <c r="J35" s="11">
        <f>IF(OR(A35="",H35="",NOT(ISNUMBER(H35)),AND(I35&lt;&gt;"",NOT(ISNUMBER(I35)))),"",MAX(0,H35-IF(I35="",0,I35)))</f>
        <v/>
      </c>
      <c r="K35" s="10">
        <f>IF(OR(A35="",J35="",J35=0,G35="",NOT(ISNUMBER(G35)),NOT(ISNUMBER(Assumptions!$B$4))),"",MAX(0,Assumptions!$B$4-G35))</f>
        <v/>
      </c>
      <c r="L35" s="27">
        <f>IF(A35="","",IF(J35="","",IF(J35=0,"Paid",IF(G35="","Date check",IF(COUNT(Assumptions!$B$5:$B$8)&lt;4,"Limit check",IF(K35&lt;=Assumptions!$B$5,"Current",IF(K35&lt;=Assumptions!$B$6,(Assumptions!$B$5+1)&amp;"-"&amp;Assumptions!$B$6,IF(K35&lt;=Assumptions!$B$7,(Assumptions!$B$6+1)&amp;"-"&amp;Assumptions!$B$7,IF(K35&lt;=Assumptions!$B$8,(Assumptions!$B$7+1)&amp;"-"&amp;Assumptions!$B$8,"Over "&amp;Assumptions!$B$8)))))))))</f>
        <v/>
      </c>
      <c r="M35" s="23" t="n"/>
      <c r="N35" s="23" t="n"/>
      <c r="O35" s="25" t="n"/>
      <c r="P35" s="25" t="n"/>
      <c r="Q35" s="27">
        <f>IF(A35="","",IF(NOT(ISNUMBER(Assumptions!$B$4)),"Check as-of date",IF(J35="","Enter amount",IF(AND(ISNUMBER(H35),ISNUMBER(I35),I35&gt;H35),"Check applied amount",IF(F35="","Enter invoice date",IF(G35="","Enter due date",IF(OR(NOT(ISNUMBER(F35)),NOT(ISNUMBER(G35))),"Check dates",IF(G35&lt;F35,"Check dates",IF(AND(P35&lt;&gt;"",NOT(ISNUMBER(P35))),"Check follow-up date",IF(OR(NOT(ISNUMBER(Assumptions!$B$9)),NOT(ISNUMBER(Assumptions!$B$10))),"Check priority limits",IF(M35="","Set status",IF(AND(M35="Closed",J35&gt;0),"Check closed status",IF(AND(M35&lt;&gt;"Closed",J35=0),"Close or review balance",IF(J35=0,"No balance",IF(N35="","Assign responsibility",IF(AND(J35&gt;=Assumptions!$B$9,K35&gt;=Assumptions!$B$10),"Priority review",IF(P35="","Set follow-up",IF(P35&lt;=Assumptions!$B$4,"Follow up",IF(G35&gt;Assumptions!$B$4,"Not due","Scheduled")))))))))))))))))))</f>
        <v/>
      </c>
    </row>
    <row r="36" ht="30" customHeight="1">
      <c r="A36" s="23" t="n"/>
      <c r="B36" s="24" t="n"/>
      <c r="C36" s="24" t="n"/>
      <c r="D36" s="23" t="n"/>
      <c r="E36" s="24" t="n"/>
      <c r="F36" s="25" t="n"/>
      <c r="G36" s="25" t="n"/>
      <c r="H36" s="26" t="n"/>
      <c r="I36" s="26" t="n"/>
      <c r="J36" s="15">
        <f>IF(OR(A36="",H36="",NOT(ISNUMBER(H36)),AND(I36&lt;&gt;"",NOT(ISNUMBER(I36)))),"",MAX(0,H36-IF(I36="",0,I36)))</f>
        <v/>
      </c>
      <c r="K36" s="14">
        <f>IF(OR(A36="",J36="",J36=0,G36="",NOT(ISNUMBER(G36)),NOT(ISNUMBER(Assumptions!$B$4))),"",MAX(0,Assumptions!$B$4-G36))</f>
        <v/>
      </c>
      <c r="L36" s="28">
        <f>IF(A36="","",IF(J36="","",IF(J36=0,"Paid",IF(G36="","Date check",IF(COUNT(Assumptions!$B$5:$B$8)&lt;4,"Limit check",IF(K36&lt;=Assumptions!$B$5,"Current",IF(K36&lt;=Assumptions!$B$6,(Assumptions!$B$5+1)&amp;"-"&amp;Assumptions!$B$6,IF(K36&lt;=Assumptions!$B$7,(Assumptions!$B$6+1)&amp;"-"&amp;Assumptions!$B$7,IF(K36&lt;=Assumptions!$B$8,(Assumptions!$B$7+1)&amp;"-"&amp;Assumptions!$B$8,"Over "&amp;Assumptions!$B$8)))))))))</f>
        <v/>
      </c>
      <c r="M36" s="23" t="n"/>
      <c r="N36" s="23" t="n"/>
      <c r="O36" s="25" t="n"/>
      <c r="P36" s="25" t="n"/>
      <c r="Q36" s="28">
        <f>IF(A36="","",IF(NOT(ISNUMBER(Assumptions!$B$4)),"Check as-of date",IF(J36="","Enter amount",IF(AND(ISNUMBER(H36),ISNUMBER(I36),I36&gt;H36),"Check applied amount",IF(F36="","Enter invoice date",IF(G36="","Enter due date",IF(OR(NOT(ISNUMBER(F36)),NOT(ISNUMBER(G36))),"Check dates",IF(G36&lt;F36,"Check dates",IF(AND(P36&lt;&gt;"",NOT(ISNUMBER(P36))),"Check follow-up date",IF(OR(NOT(ISNUMBER(Assumptions!$B$9)),NOT(ISNUMBER(Assumptions!$B$10))),"Check priority limits",IF(M36="","Set status",IF(AND(M36="Closed",J36&gt;0),"Check closed status",IF(AND(M36&lt;&gt;"Closed",J36=0),"Close or review balance",IF(J36=0,"No balance",IF(N36="","Assign responsibility",IF(AND(J36&gt;=Assumptions!$B$9,K36&gt;=Assumptions!$B$10),"Priority review",IF(P36="","Set follow-up",IF(P36&lt;=Assumptions!$B$4,"Follow up",IF(G36&gt;Assumptions!$B$4,"Not due","Scheduled")))))))))))))))))))</f>
        <v/>
      </c>
    </row>
    <row r="37" ht="30" customHeight="1">
      <c r="A37" s="23" t="n"/>
      <c r="B37" s="24" t="n"/>
      <c r="C37" s="24" t="n"/>
      <c r="D37" s="23" t="n"/>
      <c r="E37" s="24" t="n"/>
      <c r="F37" s="25" t="n"/>
      <c r="G37" s="25" t="n"/>
      <c r="H37" s="26" t="n"/>
      <c r="I37" s="26" t="n"/>
      <c r="J37" s="11">
        <f>IF(OR(A37="",H37="",NOT(ISNUMBER(H37)),AND(I37&lt;&gt;"",NOT(ISNUMBER(I37)))),"",MAX(0,H37-IF(I37="",0,I37)))</f>
        <v/>
      </c>
      <c r="K37" s="10">
        <f>IF(OR(A37="",J37="",J37=0,G37="",NOT(ISNUMBER(G37)),NOT(ISNUMBER(Assumptions!$B$4))),"",MAX(0,Assumptions!$B$4-G37))</f>
        <v/>
      </c>
      <c r="L37" s="27">
        <f>IF(A37="","",IF(J37="","",IF(J37=0,"Paid",IF(G37="","Date check",IF(COUNT(Assumptions!$B$5:$B$8)&lt;4,"Limit check",IF(K37&lt;=Assumptions!$B$5,"Current",IF(K37&lt;=Assumptions!$B$6,(Assumptions!$B$5+1)&amp;"-"&amp;Assumptions!$B$6,IF(K37&lt;=Assumptions!$B$7,(Assumptions!$B$6+1)&amp;"-"&amp;Assumptions!$B$7,IF(K37&lt;=Assumptions!$B$8,(Assumptions!$B$7+1)&amp;"-"&amp;Assumptions!$B$8,"Over "&amp;Assumptions!$B$8)))))))))</f>
        <v/>
      </c>
      <c r="M37" s="23" t="n"/>
      <c r="N37" s="23" t="n"/>
      <c r="O37" s="25" t="n"/>
      <c r="P37" s="25" t="n"/>
      <c r="Q37" s="27">
        <f>IF(A37="","",IF(NOT(ISNUMBER(Assumptions!$B$4)),"Check as-of date",IF(J37="","Enter amount",IF(AND(ISNUMBER(H37),ISNUMBER(I37),I37&gt;H37),"Check applied amount",IF(F37="","Enter invoice date",IF(G37="","Enter due date",IF(OR(NOT(ISNUMBER(F37)),NOT(ISNUMBER(G37))),"Check dates",IF(G37&lt;F37,"Check dates",IF(AND(P37&lt;&gt;"",NOT(ISNUMBER(P37))),"Check follow-up date",IF(OR(NOT(ISNUMBER(Assumptions!$B$9)),NOT(ISNUMBER(Assumptions!$B$10))),"Check priority limits",IF(M37="","Set status",IF(AND(M37="Closed",J37&gt;0),"Check closed status",IF(AND(M37&lt;&gt;"Closed",J37=0),"Close or review balance",IF(J37=0,"No balance",IF(N37="","Assign responsibility",IF(AND(J37&gt;=Assumptions!$B$9,K37&gt;=Assumptions!$B$10),"Priority review",IF(P37="","Set follow-up",IF(P37&lt;=Assumptions!$B$4,"Follow up",IF(G37&gt;Assumptions!$B$4,"Not due","Scheduled")))))))))))))))))))</f>
        <v/>
      </c>
    </row>
    <row r="38" ht="30" customHeight="1">
      <c r="A38" s="23" t="n"/>
      <c r="B38" s="24" t="n"/>
      <c r="C38" s="24" t="n"/>
      <c r="D38" s="23" t="n"/>
      <c r="E38" s="24" t="n"/>
      <c r="F38" s="25" t="n"/>
      <c r="G38" s="25" t="n"/>
      <c r="H38" s="26" t="n"/>
      <c r="I38" s="26" t="n"/>
      <c r="J38" s="15">
        <f>IF(OR(A38="",H38="",NOT(ISNUMBER(H38)),AND(I38&lt;&gt;"",NOT(ISNUMBER(I38)))),"",MAX(0,H38-IF(I38="",0,I38)))</f>
        <v/>
      </c>
      <c r="K38" s="14">
        <f>IF(OR(A38="",J38="",J38=0,G38="",NOT(ISNUMBER(G38)),NOT(ISNUMBER(Assumptions!$B$4))),"",MAX(0,Assumptions!$B$4-G38))</f>
        <v/>
      </c>
      <c r="L38" s="28">
        <f>IF(A38="","",IF(J38="","",IF(J38=0,"Paid",IF(G38="","Date check",IF(COUNT(Assumptions!$B$5:$B$8)&lt;4,"Limit check",IF(K38&lt;=Assumptions!$B$5,"Current",IF(K38&lt;=Assumptions!$B$6,(Assumptions!$B$5+1)&amp;"-"&amp;Assumptions!$B$6,IF(K38&lt;=Assumptions!$B$7,(Assumptions!$B$6+1)&amp;"-"&amp;Assumptions!$B$7,IF(K38&lt;=Assumptions!$B$8,(Assumptions!$B$7+1)&amp;"-"&amp;Assumptions!$B$8,"Over "&amp;Assumptions!$B$8)))))))))</f>
        <v/>
      </c>
      <c r="M38" s="23" t="n"/>
      <c r="N38" s="23" t="n"/>
      <c r="O38" s="25" t="n"/>
      <c r="P38" s="25" t="n"/>
      <c r="Q38" s="28">
        <f>IF(A38="","",IF(NOT(ISNUMBER(Assumptions!$B$4)),"Check as-of date",IF(J38="","Enter amount",IF(AND(ISNUMBER(H38),ISNUMBER(I38),I38&gt;H38),"Check applied amount",IF(F38="","Enter invoice date",IF(G38="","Enter due date",IF(OR(NOT(ISNUMBER(F38)),NOT(ISNUMBER(G38))),"Check dates",IF(G38&lt;F38,"Check dates",IF(AND(P38&lt;&gt;"",NOT(ISNUMBER(P38))),"Check follow-up date",IF(OR(NOT(ISNUMBER(Assumptions!$B$9)),NOT(ISNUMBER(Assumptions!$B$10))),"Check priority limits",IF(M38="","Set status",IF(AND(M38="Closed",J38&gt;0),"Check closed status",IF(AND(M38&lt;&gt;"Closed",J38=0),"Close or review balance",IF(J38=0,"No balance",IF(N38="","Assign responsibility",IF(AND(J38&gt;=Assumptions!$B$9,K38&gt;=Assumptions!$B$10),"Priority review",IF(P38="","Set follow-up",IF(P38&lt;=Assumptions!$B$4,"Follow up",IF(G38&gt;Assumptions!$B$4,"Not due","Scheduled")))))))))))))))))))</f>
        <v/>
      </c>
    </row>
    <row r="39" ht="30" customHeight="1">
      <c r="A39" s="23" t="n"/>
      <c r="B39" s="24" t="n"/>
      <c r="C39" s="24" t="n"/>
      <c r="D39" s="23" t="n"/>
      <c r="E39" s="24" t="n"/>
      <c r="F39" s="25" t="n"/>
      <c r="G39" s="25" t="n"/>
      <c r="H39" s="26" t="n"/>
      <c r="I39" s="26" t="n"/>
      <c r="J39" s="11">
        <f>IF(OR(A39="",H39="",NOT(ISNUMBER(H39)),AND(I39&lt;&gt;"",NOT(ISNUMBER(I39)))),"",MAX(0,H39-IF(I39="",0,I39)))</f>
        <v/>
      </c>
      <c r="K39" s="10">
        <f>IF(OR(A39="",J39="",J39=0,G39="",NOT(ISNUMBER(G39)),NOT(ISNUMBER(Assumptions!$B$4))),"",MAX(0,Assumptions!$B$4-G39))</f>
        <v/>
      </c>
      <c r="L39" s="27">
        <f>IF(A39="","",IF(J39="","",IF(J39=0,"Paid",IF(G39="","Date check",IF(COUNT(Assumptions!$B$5:$B$8)&lt;4,"Limit check",IF(K39&lt;=Assumptions!$B$5,"Current",IF(K39&lt;=Assumptions!$B$6,(Assumptions!$B$5+1)&amp;"-"&amp;Assumptions!$B$6,IF(K39&lt;=Assumptions!$B$7,(Assumptions!$B$6+1)&amp;"-"&amp;Assumptions!$B$7,IF(K39&lt;=Assumptions!$B$8,(Assumptions!$B$7+1)&amp;"-"&amp;Assumptions!$B$8,"Over "&amp;Assumptions!$B$8)))))))))</f>
        <v/>
      </c>
      <c r="M39" s="23" t="n"/>
      <c r="N39" s="23" t="n"/>
      <c r="O39" s="25" t="n"/>
      <c r="P39" s="25" t="n"/>
      <c r="Q39" s="27">
        <f>IF(A39="","",IF(NOT(ISNUMBER(Assumptions!$B$4)),"Check as-of date",IF(J39="","Enter amount",IF(AND(ISNUMBER(H39),ISNUMBER(I39),I39&gt;H39),"Check applied amount",IF(F39="","Enter invoice date",IF(G39="","Enter due date",IF(OR(NOT(ISNUMBER(F39)),NOT(ISNUMBER(G39))),"Check dates",IF(G39&lt;F39,"Check dates",IF(AND(P39&lt;&gt;"",NOT(ISNUMBER(P39))),"Check follow-up date",IF(OR(NOT(ISNUMBER(Assumptions!$B$9)),NOT(ISNUMBER(Assumptions!$B$10))),"Check priority limits",IF(M39="","Set status",IF(AND(M39="Closed",J39&gt;0),"Check closed status",IF(AND(M39&lt;&gt;"Closed",J39=0),"Close or review balance",IF(J39=0,"No balance",IF(N39="","Assign responsibility",IF(AND(J39&gt;=Assumptions!$B$9,K39&gt;=Assumptions!$B$10),"Priority review",IF(P39="","Set follow-up",IF(P39&lt;=Assumptions!$B$4,"Follow up",IF(G39&gt;Assumptions!$B$4,"Not due","Scheduled")))))))))))))))))))</f>
        <v/>
      </c>
    </row>
    <row r="40" ht="30" customHeight="1">
      <c r="A40" s="23" t="n"/>
      <c r="B40" s="24" t="n"/>
      <c r="C40" s="24" t="n"/>
      <c r="D40" s="23" t="n"/>
      <c r="E40" s="24" t="n"/>
      <c r="F40" s="25" t="n"/>
      <c r="G40" s="25" t="n"/>
      <c r="H40" s="26" t="n"/>
      <c r="I40" s="26" t="n"/>
      <c r="J40" s="15">
        <f>IF(OR(A40="",H40="",NOT(ISNUMBER(H40)),AND(I40&lt;&gt;"",NOT(ISNUMBER(I40)))),"",MAX(0,H40-IF(I40="",0,I40)))</f>
        <v/>
      </c>
      <c r="K40" s="14">
        <f>IF(OR(A40="",J40="",J40=0,G40="",NOT(ISNUMBER(G40)),NOT(ISNUMBER(Assumptions!$B$4))),"",MAX(0,Assumptions!$B$4-G40))</f>
        <v/>
      </c>
      <c r="L40" s="28">
        <f>IF(A40="","",IF(J40="","",IF(J40=0,"Paid",IF(G40="","Date check",IF(COUNT(Assumptions!$B$5:$B$8)&lt;4,"Limit check",IF(K40&lt;=Assumptions!$B$5,"Current",IF(K40&lt;=Assumptions!$B$6,(Assumptions!$B$5+1)&amp;"-"&amp;Assumptions!$B$6,IF(K40&lt;=Assumptions!$B$7,(Assumptions!$B$6+1)&amp;"-"&amp;Assumptions!$B$7,IF(K40&lt;=Assumptions!$B$8,(Assumptions!$B$7+1)&amp;"-"&amp;Assumptions!$B$8,"Over "&amp;Assumptions!$B$8)))))))))</f>
        <v/>
      </c>
      <c r="M40" s="23" t="n"/>
      <c r="N40" s="23" t="n"/>
      <c r="O40" s="25" t="n"/>
      <c r="P40" s="25" t="n"/>
      <c r="Q40" s="28">
        <f>IF(A40="","",IF(NOT(ISNUMBER(Assumptions!$B$4)),"Check as-of date",IF(J40="","Enter amount",IF(AND(ISNUMBER(H40),ISNUMBER(I40),I40&gt;H40),"Check applied amount",IF(F40="","Enter invoice date",IF(G40="","Enter due date",IF(OR(NOT(ISNUMBER(F40)),NOT(ISNUMBER(G40))),"Check dates",IF(G40&lt;F40,"Check dates",IF(AND(P40&lt;&gt;"",NOT(ISNUMBER(P40))),"Check follow-up date",IF(OR(NOT(ISNUMBER(Assumptions!$B$9)),NOT(ISNUMBER(Assumptions!$B$10))),"Check priority limits",IF(M40="","Set status",IF(AND(M40="Closed",J40&gt;0),"Check closed status",IF(AND(M40&lt;&gt;"Closed",J40=0),"Close or review balance",IF(J40=0,"No balance",IF(N40="","Assign responsibility",IF(AND(J40&gt;=Assumptions!$B$9,K40&gt;=Assumptions!$B$10),"Priority review",IF(P40="","Set follow-up",IF(P40&lt;=Assumptions!$B$4,"Follow up",IF(G40&gt;Assumptions!$B$4,"Not due","Scheduled")))))))))))))))))))</f>
        <v/>
      </c>
    </row>
    <row r="41" ht="30" customHeight="1">
      <c r="A41" s="23" t="n"/>
      <c r="B41" s="24" t="n"/>
      <c r="C41" s="24" t="n"/>
      <c r="D41" s="23" t="n"/>
      <c r="E41" s="24" t="n"/>
      <c r="F41" s="25" t="n"/>
      <c r="G41" s="25" t="n"/>
      <c r="H41" s="26" t="n"/>
      <c r="I41" s="26" t="n"/>
      <c r="J41" s="11">
        <f>IF(OR(A41="",H41="",NOT(ISNUMBER(H41)),AND(I41&lt;&gt;"",NOT(ISNUMBER(I41)))),"",MAX(0,H41-IF(I41="",0,I41)))</f>
        <v/>
      </c>
      <c r="K41" s="10">
        <f>IF(OR(A41="",J41="",J41=0,G41="",NOT(ISNUMBER(G41)),NOT(ISNUMBER(Assumptions!$B$4))),"",MAX(0,Assumptions!$B$4-G41))</f>
        <v/>
      </c>
      <c r="L41" s="27">
        <f>IF(A41="","",IF(J41="","",IF(J41=0,"Paid",IF(G41="","Date check",IF(COUNT(Assumptions!$B$5:$B$8)&lt;4,"Limit check",IF(K41&lt;=Assumptions!$B$5,"Current",IF(K41&lt;=Assumptions!$B$6,(Assumptions!$B$5+1)&amp;"-"&amp;Assumptions!$B$6,IF(K41&lt;=Assumptions!$B$7,(Assumptions!$B$6+1)&amp;"-"&amp;Assumptions!$B$7,IF(K41&lt;=Assumptions!$B$8,(Assumptions!$B$7+1)&amp;"-"&amp;Assumptions!$B$8,"Over "&amp;Assumptions!$B$8)))))))))</f>
        <v/>
      </c>
      <c r="M41" s="23" t="n"/>
      <c r="N41" s="23" t="n"/>
      <c r="O41" s="25" t="n"/>
      <c r="P41" s="25" t="n"/>
      <c r="Q41" s="27">
        <f>IF(A41="","",IF(NOT(ISNUMBER(Assumptions!$B$4)),"Check as-of date",IF(J41="","Enter amount",IF(AND(ISNUMBER(H41),ISNUMBER(I41),I41&gt;H41),"Check applied amount",IF(F41="","Enter invoice date",IF(G41="","Enter due date",IF(OR(NOT(ISNUMBER(F41)),NOT(ISNUMBER(G41))),"Check dates",IF(G41&lt;F41,"Check dates",IF(AND(P41&lt;&gt;"",NOT(ISNUMBER(P41))),"Check follow-up date",IF(OR(NOT(ISNUMBER(Assumptions!$B$9)),NOT(ISNUMBER(Assumptions!$B$10))),"Check priority limits",IF(M41="","Set status",IF(AND(M41="Closed",J41&gt;0),"Check closed status",IF(AND(M41&lt;&gt;"Closed",J41=0),"Close or review balance",IF(J41=0,"No balance",IF(N41="","Assign responsibility",IF(AND(J41&gt;=Assumptions!$B$9,K41&gt;=Assumptions!$B$10),"Priority review",IF(P41="","Set follow-up",IF(P41&lt;=Assumptions!$B$4,"Follow up",IF(G41&gt;Assumptions!$B$4,"Not due","Scheduled")))))))))))))))))))</f>
        <v/>
      </c>
    </row>
    <row r="42" ht="30" customHeight="1">
      <c r="A42" s="23" t="n"/>
      <c r="B42" s="24" t="n"/>
      <c r="C42" s="24" t="n"/>
      <c r="D42" s="23" t="n"/>
      <c r="E42" s="24" t="n"/>
      <c r="F42" s="25" t="n"/>
      <c r="G42" s="25" t="n"/>
      <c r="H42" s="26" t="n"/>
      <c r="I42" s="26" t="n"/>
      <c r="J42" s="15">
        <f>IF(OR(A42="",H42="",NOT(ISNUMBER(H42)),AND(I42&lt;&gt;"",NOT(ISNUMBER(I42)))),"",MAX(0,H42-IF(I42="",0,I42)))</f>
        <v/>
      </c>
      <c r="K42" s="14">
        <f>IF(OR(A42="",J42="",J42=0,G42="",NOT(ISNUMBER(G42)),NOT(ISNUMBER(Assumptions!$B$4))),"",MAX(0,Assumptions!$B$4-G42))</f>
        <v/>
      </c>
      <c r="L42" s="28">
        <f>IF(A42="","",IF(J42="","",IF(J42=0,"Paid",IF(G42="","Date check",IF(COUNT(Assumptions!$B$5:$B$8)&lt;4,"Limit check",IF(K42&lt;=Assumptions!$B$5,"Current",IF(K42&lt;=Assumptions!$B$6,(Assumptions!$B$5+1)&amp;"-"&amp;Assumptions!$B$6,IF(K42&lt;=Assumptions!$B$7,(Assumptions!$B$6+1)&amp;"-"&amp;Assumptions!$B$7,IF(K42&lt;=Assumptions!$B$8,(Assumptions!$B$7+1)&amp;"-"&amp;Assumptions!$B$8,"Over "&amp;Assumptions!$B$8)))))))))</f>
        <v/>
      </c>
      <c r="M42" s="23" t="n"/>
      <c r="N42" s="23" t="n"/>
      <c r="O42" s="25" t="n"/>
      <c r="P42" s="25" t="n"/>
      <c r="Q42" s="28">
        <f>IF(A42="","",IF(NOT(ISNUMBER(Assumptions!$B$4)),"Check as-of date",IF(J42="","Enter amount",IF(AND(ISNUMBER(H42),ISNUMBER(I42),I42&gt;H42),"Check applied amount",IF(F42="","Enter invoice date",IF(G42="","Enter due date",IF(OR(NOT(ISNUMBER(F42)),NOT(ISNUMBER(G42))),"Check dates",IF(G42&lt;F42,"Check dates",IF(AND(P42&lt;&gt;"",NOT(ISNUMBER(P42))),"Check follow-up date",IF(OR(NOT(ISNUMBER(Assumptions!$B$9)),NOT(ISNUMBER(Assumptions!$B$10))),"Check priority limits",IF(M42="","Set status",IF(AND(M42="Closed",J42&gt;0),"Check closed status",IF(AND(M42&lt;&gt;"Closed",J42=0),"Close or review balance",IF(J42=0,"No balance",IF(N42="","Assign responsibility",IF(AND(J42&gt;=Assumptions!$B$9,K42&gt;=Assumptions!$B$10),"Priority review",IF(P42="","Set follow-up",IF(P42&lt;=Assumptions!$B$4,"Follow up",IF(G42&gt;Assumptions!$B$4,"Not due","Scheduled")))))))))))))))))))</f>
        <v/>
      </c>
    </row>
    <row r="43" ht="30" customHeight="1">
      <c r="A43" s="23" t="n"/>
      <c r="B43" s="24" t="n"/>
      <c r="C43" s="24" t="n"/>
      <c r="D43" s="23" t="n"/>
      <c r="E43" s="24" t="n"/>
      <c r="F43" s="25" t="n"/>
      <c r="G43" s="25" t="n"/>
      <c r="H43" s="26" t="n"/>
      <c r="I43" s="26" t="n"/>
      <c r="J43" s="11">
        <f>IF(OR(A43="",H43="",NOT(ISNUMBER(H43)),AND(I43&lt;&gt;"",NOT(ISNUMBER(I43)))),"",MAX(0,H43-IF(I43="",0,I43)))</f>
        <v/>
      </c>
      <c r="K43" s="10">
        <f>IF(OR(A43="",J43="",J43=0,G43="",NOT(ISNUMBER(G43)),NOT(ISNUMBER(Assumptions!$B$4))),"",MAX(0,Assumptions!$B$4-G43))</f>
        <v/>
      </c>
      <c r="L43" s="27">
        <f>IF(A43="","",IF(J43="","",IF(J43=0,"Paid",IF(G43="","Date check",IF(COUNT(Assumptions!$B$5:$B$8)&lt;4,"Limit check",IF(K43&lt;=Assumptions!$B$5,"Current",IF(K43&lt;=Assumptions!$B$6,(Assumptions!$B$5+1)&amp;"-"&amp;Assumptions!$B$6,IF(K43&lt;=Assumptions!$B$7,(Assumptions!$B$6+1)&amp;"-"&amp;Assumptions!$B$7,IF(K43&lt;=Assumptions!$B$8,(Assumptions!$B$7+1)&amp;"-"&amp;Assumptions!$B$8,"Over "&amp;Assumptions!$B$8)))))))))</f>
        <v/>
      </c>
      <c r="M43" s="23" t="n"/>
      <c r="N43" s="23" t="n"/>
      <c r="O43" s="25" t="n"/>
      <c r="P43" s="25" t="n"/>
      <c r="Q43" s="27">
        <f>IF(A43="","",IF(NOT(ISNUMBER(Assumptions!$B$4)),"Check as-of date",IF(J43="","Enter amount",IF(AND(ISNUMBER(H43),ISNUMBER(I43),I43&gt;H43),"Check applied amount",IF(F43="","Enter invoice date",IF(G43="","Enter due date",IF(OR(NOT(ISNUMBER(F43)),NOT(ISNUMBER(G43))),"Check dates",IF(G43&lt;F43,"Check dates",IF(AND(P43&lt;&gt;"",NOT(ISNUMBER(P43))),"Check follow-up date",IF(OR(NOT(ISNUMBER(Assumptions!$B$9)),NOT(ISNUMBER(Assumptions!$B$10))),"Check priority limits",IF(M43="","Set status",IF(AND(M43="Closed",J43&gt;0),"Check closed status",IF(AND(M43&lt;&gt;"Closed",J43=0),"Close or review balance",IF(J43=0,"No balance",IF(N43="","Assign responsibility",IF(AND(J43&gt;=Assumptions!$B$9,K43&gt;=Assumptions!$B$10),"Priority review",IF(P43="","Set follow-up",IF(P43&lt;=Assumptions!$B$4,"Follow up",IF(G43&gt;Assumptions!$B$4,"Not due","Scheduled")))))))))))))))))))</f>
        <v/>
      </c>
    </row>
    <row r="44" ht="30" customHeight="1">
      <c r="A44" s="23" t="n"/>
      <c r="B44" s="24" t="n"/>
      <c r="C44" s="24" t="n"/>
      <c r="D44" s="23" t="n"/>
      <c r="E44" s="24" t="n"/>
      <c r="F44" s="25" t="n"/>
      <c r="G44" s="25" t="n"/>
      <c r="H44" s="26" t="n"/>
      <c r="I44" s="26" t="n"/>
      <c r="J44" s="15">
        <f>IF(OR(A44="",H44="",NOT(ISNUMBER(H44)),AND(I44&lt;&gt;"",NOT(ISNUMBER(I44)))),"",MAX(0,H44-IF(I44="",0,I44)))</f>
        <v/>
      </c>
      <c r="K44" s="14">
        <f>IF(OR(A44="",J44="",J44=0,G44="",NOT(ISNUMBER(G44)),NOT(ISNUMBER(Assumptions!$B$4))),"",MAX(0,Assumptions!$B$4-G44))</f>
        <v/>
      </c>
      <c r="L44" s="28">
        <f>IF(A44="","",IF(J44="","",IF(J44=0,"Paid",IF(G44="","Date check",IF(COUNT(Assumptions!$B$5:$B$8)&lt;4,"Limit check",IF(K44&lt;=Assumptions!$B$5,"Current",IF(K44&lt;=Assumptions!$B$6,(Assumptions!$B$5+1)&amp;"-"&amp;Assumptions!$B$6,IF(K44&lt;=Assumptions!$B$7,(Assumptions!$B$6+1)&amp;"-"&amp;Assumptions!$B$7,IF(K44&lt;=Assumptions!$B$8,(Assumptions!$B$7+1)&amp;"-"&amp;Assumptions!$B$8,"Over "&amp;Assumptions!$B$8)))))))))</f>
        <v/>
      </c>
      <c r="M44" s="23" t="n"/>
      <c r="N44" s="23" t="n"/>
      <c r="O44" s="25" t="n"/>
      <c r="P44" s="25" t="n"/>
      <c r="Q44" s="28">
        <f>IF(A44="","",IF(NOT(ISNUMBER(Assumptions!$B$4)),"Check as-of date",IF(J44="","Enter amount",IF(AND(ISNUMBER(H44),ISNUMBER(I44),I44&gt;H44),"Check applied amount",IF(F44="","Enter invoice date",IF(G44="","Enter due date",IF(OR(NOT(ISNUMBER(F44)),NOT(ISNUMBER(G44))),"Check dates",IF(G44&lt;F44,"Check dates",IF(AND(P44&lt;&gt;"",NOT(ISNUMBER(P44))),"Check follow-up date",IF(OR(NOT(ISNUMBER(Assumptions!$B$9)),NOT(ISNUMBER(Assumptions!$B$10))),"Check priority limits",IF(M44="","Set status",IF(AND(M44="Closed",J44&gt;0),"Check closed status",IF(AND(M44&lt;&gt;"Closed",J44=0),"Close or review balance",IF(J44=0,"No balance",IF(N44="","Assign responsibility",IF(AND(J44&gt;=Assumptions!$B$9,K44&gt;=Assumptions!$B$10),"Priority review",IF(P44="","Set follow-up",IF(P44&lt;=Assumptions!$B$4,"Follow up",IF(G44&gt;Assumptions!$B$4,"Not due","Scheduled")))))))))))))))))))</f>
        <v/>
      </c>
    </row>
    <row r="45" ht="30" customHeight="1">
      <c r="A45" s="23" t="n"/>
      <c r="B45" s="24" t="n"/>
      <c r="C45" s="24" t="n"/>
      <c r="D45" s="23" t="n"/>
      <c r="E45" s="24" t="n"/>
      <c r="F45" s="25" t="n"/>
      <c r="G45" s="25" t="n"/>
      <c r="H45" s="26" t="n"/>
      <c r="I45" s="26" t="n"/>
      <c r="J45" s="11">
        <f>IF(OR(A45="",H45="",NOT(ISNUMBER(H45)),AND(I45&lt;&gt;"",NOT(ISNUMBER(I45)))),"",MAX(0,H45-IF(I45="",0,I45)))</f>
        <v/>
      </c>
      <c r="K45" s="10">
        <f>IF(OR(A45="",J45="",J45=0,G45="",NOT(ISNUMBER(G45)),NOT(ISNUMBER(Assumptions!$B$4))),"",MAX(0,Assumptions!$B$4-G45))</f>
        <v/>
      </c>
      <c r="L45" s="27">
        <f>IF(A45="","",IF(J45="","",IF(J45=0,"Paid",IF(G45="","Date check",IF(COUNT(Assumptions!$B$5:$B$8)&lt;4,"Limit check",IF(K45&lt;=Assumptions!$B$5,"Current",IF(K45&lt;=Assumptions!$B$6,(Assumptions!$B$5+1)&amp;"-"&amp;Assumptions!$B$6,IF(K45&lt;=Assumptions!$B$7,(Assumptions!$B$6+1)&amp;"-"&amp;Assumptions!$B$7,IF(K45&lt;=Assumptions!$B$8,(Assumptions!$B$7+1)&amp;"-"&amp;Assumptions!$B$8,"Over "&amp;Assumptions!$B$8)))))))))</f>
        <v/>
      </c>
      <c r="M45" s="23" t="n"/>
      <c r="N45" s="23" t="n"/>
      <c r="O45" s="25" t="n"/>
      <c r="P45" s="25" t="n"/>
      <c r="Q45" s="27">
        <f>IF(A45="","",IF(NOT(ISNUMBER(Assumptions!$B$4)),"Check as-of date",IF(J45="","Enter amount",IF(AND(ISNUMBER(H45),ISNUMBER(I45),I45&gt;H45),"Check applied amount",IF(F45="","Enter invoice date",IF(G45="","Enter due date",IF(OR(NOT(ISNUMBER(F45)),NOT(ISNUMBER(G45))),"Check dates",IF(G45&lt;F45,"Check dates",IF(AND(P45&lt;&gt;"",NOT(ISNUMBER(P45))),"Check follow-up date",IF(OR(NOT(ISNUMBER(Assumptions!$B$9)),NOT(ISNUMBER(Assumptions!$B$10))),"Check priority limits",IF(M45="","Set status",IF(AND(M45="Closed",J45&gt;0),"Check closed status",IF(AND(M45&lt;&gt;"Closed",J45=0),"Close or review balance",IF(J45=0,"No balance",IF(N45="","Assign responsibility",IF(AND(J45&gt;=Assumptions!$B$9,K45&gt;=Assumptions!$B$10),"Priority review",IF(P45="","Set follow-up",IF(P45&lt;=Assumptions!$B$4,"Follow up",IF(G45&gt;Assumptions!$B$4,"Not due","Scheduled")))))))))))))))))))</f>
        <v/>
      </c>
    </row>
    <row r="46" ht="30" customHeight="1">
      <c r="A46" s="23" t="n"/>
      <c r="B46" s="24" t="n"/>
      <c r="C46" s="24" t="n"/>
      <c r="D46" s="23" t="n"/>
      <c r="E46" s="24" t="n"/>
      <c r="F46" s="25" t="n"/>
      <c r="G46" s="25" t="n"/>
      <c r="H46" s="26" t="n"/>
      <c r="I46" s="26" t="n"/>
      <c r="J46" s="15">
        <f>IF(OR(A46="",H46="",NOT(ISNUMBER(H46)),AND(I46&lt;&gt;"",NOT(ISNUMBER(I46)))),"",MAX(0,H46-IF(I46="",0,I46)))</f>
        <v/>
      </c>
      <c r="K46" s="14">
        <f>IF(OR(A46="",J46="",J46=0,G46="",NOT(ISNUMBER(G46)),NOT(ISNUMBER(Assumptions!$B$4))),"",MAX(0,Assumptions!$B$4-G46))</f>
        <v/>
      </c>
      <c r="L46" s="28">
        <f>IF(A46="","",IF(J46="","",IF(J46=0,"Paid",IF(G46="","Date check",IF(COUNT(Assumptions!$B$5:$B$8)&lt;4,"Limit check",IF(K46&lt;=Assumptions!$B$5,"Current",IF(K46&lt;=Assumptions!$B$6,(Assumptions!$B$5+1)&amp;"-"&amp;Assumptions!$B$6,IF(K46&lt;=Assumptions!$B$7,(Assumptions!$B$6+1)&amp;"-"&amp;Assumptions!$B$7,IF(K46&lt;=Assumptions!$B$8,(Assumptions!$B$7+1)&amp;"-"&amp;Assumptions!$B$8,"Over "&amp;Assumptions!$B$8)))))))))</f>
        <v/>
      </c>
      <c r="M46" s="23" t="n"/>
      <c r="N46" s="23" t="n"/>
      <c r="O46" s="25" t="n"/>
      <c r="P46" s="25" t="n"/>
      <c r="Q46" s="28">
        <f>IF(A46="","",IF(NOT(ISNUMBER(Assumptions!$B$4)),"Check as-of date",IF(J46="","Enter amount",IF(AND(ISNUMBER(H46),ISNUMBER(I46),I46&gt;H46),"Check applied amount",IF(F46="","Enter invoice date",IF(G46="","Enter due date",IF(OR(NOT(ISNUMBER(F46)),NOT(ISNUMBER(G46))),"Check dates",IF(G46&lt;F46,"Check dates",IF(AND(P46&lt;&gt;"",NOT(ISNUMBER(P46))),"Check follow-up date",IF(OR(NOT(ISNUMBER(Assumptions!$B$9)),NOT(ISNUMBER(Assumptions!$B$10))),"Check priority limits",IF(M46="","Set status",IF(AND(M46="Closed",J46&gt;0),"Check closed status",IF(AND(M46&lt;&gt;"Closed",J46=0),"Close or review balance",IF(J46=0,"No balance",IF(N46="","Assign responsibility",IF(AND(J46&gt;=Assumptions!$B$9,K46&gt;=Assumptions!$B$10),"Priority review",IF(P46="","Set follow-up",IF(P46&lt;=Assumptions!$B$4,"Follow up",IF(G46&gt;Assumptions!$B$4,"Not due","Scheduled")))))))))))))))))))</f>
        <v/>
      </c>
    </row>
    <row r="47" ht="30" customHeight="1">
      <c r="A47" s="23" t="n"/>
      <c r="B47" s="24" t="n"/>
      <c r="C47" s="24" t="n"/>
      <c r="D47" s="23" t="n"/>
      <c r="E47" s="24" t="n"/>
      <c r="F47" s="25" t="n"/>
      <c r="G47" s="25" t="n"/>
      <c r="H47" s="26" t="n"/>
      <c r="I47" s="26" t="n"/>
      <c r="J47" s="11">
        <f>IF(OR(A47="",H47="",NOT(ISNUMBER(H47)),AND(I47&lt;&gt;"",NOT(ISNUMBER(I47)))),"",MAX(0,H47-IF(I47="",0,I47)))</f>
        <v/>
      </c>
      <c r="K47" s="10">
        <f>IF(OR(A47="",J47="",J47=0,G47="",NOT(ISNUMBER(G47)),NOT(ISNUMBER(Assumptions!$B$4))),"",MAX(0,Assumptions!$B$4-G47))</f>
        <v/>
      </c>
      <c r="L47" s="27">
        <f>IF(A47="","",IF(J47="","",IF(J47=0,"Paid",IF(G47="","Date check",IF(COUNT(Assumptions!$B$5:$B$8)&lt;4,"Limit check",IF(K47&lt;=Assumptions!$B$5,"Current",IF(K47&lt;=Assumptions!$B$6,(Assumptions!$B$5+1)&amp;"-"&amp;Assumptions!$B$6,IF(K47&lt;=Assumptions!$B$7,(Assumptions!$B$6+1)&amp;"-"&amp;Assumptions!$B$7,IF(K47&lt;=Assumptions!$B$8,(Assumptions!$B$7+1)&amp;"-"&amp;Assumptions!$B$8,"Over "&amp;Assumptions!$B$8)))))))))</f>
        <v/>
      </c>
      <c r="M47" s="23" t="n"/>
      <c r="N47" s="23" t="n"/>
      <c r="O47" s="25" t="n"/>
      <c r="P47" s="25" t="n"/>
      <c r="Q47" s="27">
        <f>IF(A47="","",IF(NOT(ISNUMBER(Assumptions!$B$4)),"Check as-of date",IF(J47="","Enter amount",IF(AND(ISNUMBER(H47),ISNUMBER(I47),I47&gt;H47),"Check applied amount",IF(F47="","Enter invoice date",IF(G47="","Enter due date",IF(OR(NOT(ISNUMBER(F47)),NOT(ISNUMBER(G47))),"Check dates",IF(G47&lt;F47,"Check dates",IF(AND(P47&lt;&gt;"",NOT(ISNUMBER(P47))),"Check follow-up date",IF(OR(NOT(ISNUMBER(Assumptions!$B$9)),NOT(ISNUMBER(Assumptions!$B$10))),"Check priority limits",IF(M47="","Set status",IF(AND(M47="Closed",J47&gt;0),"Check closed status",IF(AND(M47&lt;&gt;"Closed",J47=0),"Close or review balance",IF(J47=0,"No balance",IF(N47="","Assign responsibility",IF(AND(J47&gt;=Assumptions!$B$9,K47&gt;=Assumptions!$B$10),"Priority review",IF(P47="","Set follow-up",IF(P47&lt;=Assumptions!$B$4,"Follow up",IF(G47&gt;Assumptions!$B$4,"Not due","Scheduled")))))))))))))))))))</f>
        <v/>
      </c>
    </row>
    <row r="48" ht="30" customHeight="1">
      <c r="A48" s="23" t="n"/>
      <c r="B48" s="24" t="n"/>
      <c r="C48" s="24" t="n"/>
      <c r="D48" s="23" t="n"/>
      <c r="E48" s="24" t="n"/>
      <c r="F48" s="25" t="n"/>
      <c r="G48" s="25" t="n"/>
      <c r="H48" s="26" t="n"/>
      <c r="I48" s="26" t="n"/>
      <c r="J48" s="15">
        <f>IF(OR(A48="",H48="",NOT(ISNUMBER(H48)),AND(I48&lt;&gt;"",NOT(ISNUMBER(I48)))),"",MAX(0,H48-IF(I48="",0,I48)))</f>
        <v/>
      </c>
      <c r="K48" s="14">
        <f>IF(OR(A48="",J48="",J48=0,G48="",NOT(ISNUMBER(G48)),NOT(ISNUMBER(Assumptions!$B$4))),"",MAX(0,Assumptions!$B$4-G48))</f>
        <v/>
      </c>
      <c r="L48" s="28">
        <f>IF(A48="","",IF(J48="","",IF(J48=0,"Paid",IF(G48="","Date check",IF(COUNT(Assumptions!$B$5:$B$8)&lt;4,"Limit check",IF(K48&lt;=Assumptions!$B$5,"Current",IF(K48&lt;=Assumptions!$B$6,(Assumptions!$B$5+1)&amp;"-"&amp;Assumptions!$B$6,IF(K48&lt;=Assumptions!$B$7,(Assumptions!$B$6+1)&amp;"-"&amp;Assumptions!$B$7,IF(K48&lt;=Assumptions!$B$8,(Assumptions!$B$7+1)&amp;"-"&amp;Assumptions!$B$8,"Over "&amp;Assumptions!$B$8)))))))))</f>
        <v/>
      </c>
      <c r="M48" s="23" t="n"/>
      <c r="N48" s="23" t="n"/>
      <c r="O48" s="25" t="n"/>
      <c r="P48" s="25" t="n"/>
      <c r="Q48" s="28">
        <f>IF(A48="","",IF(NOT(ISNUMBER(Assumptions!$B$4)),"Check as-of date",IF(J48="","Enter amount",IF(AND(ISNUMBER(H48),ISNUMBER(I48),I48&gt;H48),"Check applied amount",IF(F48="","Enter invoice date",IF(G48="","Enter due date",IF(OR(NOT(ISNUMBER(F48)),NOT(ISNUMBER(G48))),"Check dates",IF(G48&lt;F48,"Check dates",IF(AND(P48&lt;&gt;"",NOT(ISNUMBER(P48))),"Check follow-up date",IF(OR(NOT(ISNUMBER(Assumptions!$B$9)),NOT(ISNUMBER(Assumptions!$B$10))),"Check priority limits",IF(M48="","Set status",IF(AND(M48="Closed",J48&gt;0),"Check closed status",IF(AND(M48&lt;&gt;"Closed",J48=0),"Close or review balance",IF(J48=0,"No balance",IF(N48="","Assign responsibility",IF(AND(J48&gt;=Assumptions!$B$9,K48&gt;=Assumptions!$B$10),"Priority review",IF(P48="","Set follow-up",IF(P48&lt;=Assumptions!$B$4,"Follow up",IF(G48&gt;Assumptions!$B$4,"Not due","Scheduled")))))))))))))))))))</f>
        <v/>
      </c>
    </row>
    <row r="49" ht="30" customHeight="1">
      <c r="A49" s="23" t="n"/>
      <c r="B49" s="24" t="n"/>
      <c r="C49" s="24" t="n"/>
      <c r="D49" s="23" t="n"/>
      <c r="E49" s="24" t="n"/>
      <c r="F49" s="25" t="n"/>
      <c r="G49" s="25" t="n"/>
      <c r="H49" s="26" t="n"/>
      <c r="I49" s="26" t="n"/>
      <c r="J49" s="11">
        <f>IF(OR(A49="",H49="",NOT(ISNUMBER(H49)),AND(I49&lt;&gt;"",NOT(ISNUMBER(I49)))),"",MAX(0,H49-IF(I49="",0,I49)))</f>
        <v/>
      </c>
      <c r="K49" s="10">
        <f>IF(OR(A49="",J49="",J49=0,G49="",NOT(ISNUMBER(G49)),NOT(ISNUMBER(Assumptions!$B$4))),"",MAX(0,Assumptions!$B$4-G49))</f>
        <v/>
      </c>
      <c r="L49" s="27">
        <f>IF(A49="","",IF(J49="","",IF(J49=0,"Paid",IF(G49="","Date check",IF(COUNT(Assumptions!$B$5:$B$8)&lt;4,"Limit check",IF(K49&lt;=Assumptions!$B$5,"Current",IF(K49&lt;=Assumptions!$B$6,(Assumptions!$B$5+1)&amp;"-"&amp;Assumptions!$B$6,IF(K49&lt;=Assumptions!$B$7,(Assumptions!$B$6+1)&amp;"-"&amp;Assumptions!$B$7,IF(K49&lt;=Assumptions!$B$8,(Assumptions!$B$7+1)&amp;"-"&amp;Assumptions!$B$8,"Over "&amp;Assumptions!$B$8)))))))))</f>
        <v/>
      </c>
      <c r="M49" s="23" t="n"/>
      <c r="N49" s="23" t="n"/>
      <c r="O49" s="25" t="n"/>
      <c r="P49" s="25" t="n"/>
      <c r="Q49" s="27">
        <f>IF(A49="","",IF(NOT(ISNUMBER(Assumptions!$B$4)),"Check as-of date",IF(J49="","Enter amount",IF(AND(ISNUMBER(H49),ISNUMBER(I49),I49&gt;H49),"Check applied amount",IF(F49="","Enter invoice date",IF(G49="","Enter due date",IF(OR(NOT(ISNUMBER(F49)),NOT(ISNUMBER(G49))),"Check dates",IF(G49&lt;F49,"Check dates",IF(AND(P49&lt;&gt;"",NOT(ISNUMBER(P49))),"Check follow-up date",IF(OR(NOT(ISNUMBER(Assumptions!$B$9)),NOT(ISNUMBER(Assumptions!$B$10))),"Check priority limits",IF(M49="","Set status",IF(AND(M49="Closed",J49&gt;0),"Check closed status",IF(AND(M49&lt;&gt;"Closed",J49=0),"Close or review balance",IF(J49=0,"No balance",IF(N49="","Assign responsibility",IF(AND(J49&gt;=Assumptions!$B$9,K49&gt;=Assumptions!$B$10),"Priority review",IF(P49="","Set follow-up",IF(P49&lt;=Assumptions!$B$4,"Follow up",IF(G49&gt;Assumptions!$B$4,"Not due","Scheduled")))))))))))))))))))</f>
        <v/>
      </c>
    </row>
    <row r="50" ht="30" customHeight="1">
      <c r="A50" s="23" t="n"/>
      <c r="B50" s="24" t="n"/>
      <c r="C50" s="24" t="n"/>
      <c r="D50" s="23" t="n"/>
      <c r="E50" s="24" t="n"/>
      <c r="F50" s="25" t="n"/>
      <c r="G50" s="25" t="n"/>
      <c r="H50" s="26" t="n"/>
      <c r="I50" s="26" t="n"/>
      <c r="J50" s="15">
        <f>IF(OR(A50="",H50="",NOT(ISNUMBER(H50)),AND(I50&lt;&gt;"",NOT(ISNUMBER(I50)))),"",MAX(0,H50-IF(I50="",0,I50)))</f>
        <v/>
      </c>
      <c r="K50" s="14">
        <f>IF(OR(A50="",J50="",J50=0,G50="",NOT(ISNUMBER(G50)),NOT(ISNUMBER(Assumptions!$B$4))),"",MAX(0,Assumptions!$B$4-G50))</f>
        <v/>
      </c>
      <c r="L50" s="28">
        <f>IF(A50="","",IF(J50="","",IF(J50=0,"Paid",IF(G50="","Date check",IF(COUNT(Assumptions!$B$5:$B$8)&lt;4,"Limit check",IF(K50&lt;=Assumptions!$B$5,"Current",IF(K50&lt;=Assumptions!$B$6,(Assumptions!$B$5+1)&amp;"-"&amp;Assumptions!$B$6,IF(K50&lt;=Assumptions!$B$7,(Assumptions!$B$6+1)&amp;"-"&amp;Assumptions!$B$7,IF(K50&lt;=Assumptions!$B$8,(Assumptions!$B$7+1)&amp;"-"&amp;Assumptions!$B$8,"Over "&amp;Assumptions!$B$8)))))))))</f>
        <v/>
      </c>
      <c r="M50" s="23" t="n"/>
      <c r="N50" s="23" t="n"/>
      <c r="O50" s="25" t="n"/>
      <c r="P50" s="25" t="n"/>
      <c r="Q50" s="28">
        <f>IF(A50="","",IF(NOT(ISNUMBER(Assumptions!$B$4)),"Check as-of date",IF(J50="","Enter amount",IF(AND(ISNUMBER(H50),ISNUMBER(I50),I50&gt;H50),"Check applied amount",IF(F50="","Enter invoice date",IF(G50="","Enter due date",IF(OR(NOT(ISNUMBER(F50)),NOT(ISNUMBER(G50))),"Check dates",IF(G50&lt;F50,"Check dates",IF(AND(P50&lt;&gt;"",NOT(ISNUMBER(P50))),"Check follow-up date",IF(OR(NOT(ISNUMBER(Assumptions!$B$9)),NOT(ISNUMBER(Assumptions!$B$10))),"Check priority limits",IF(M50="","Set status",IF(AND(M50="Closed",J50&gt;0),"Check closed status",IF(AND(M50&lt;&gt;"Closed",J50=0),"Close or review balance",IF(J50=0,"No balance",IF(N50="","Assign responsibility",IF(AND(J50&gt;=Assumptions!$B$9,K50&gt;=Assumptions!$B$10),"Priority review",IF(P50="","Set follow-up",IF(P50&lt;=Assumptions!$B$4,"Follow up",IF(G50&gt;Assumptions!$B$4,"Not due","Scheduled")))))))))))))))))))</f>
        <v/>
      </c>
    </row>
    <row r="51" ht="30" customHeight="1">
      <c r="A51" s="23" t="n"/>
      <c r="B51" s="24" t="n"/>
      <c r="C51" s="24" t="n"/>
      <c r="D51" s="23" t="n"/>
      <c r="E51" s="24" t="n"/>
      <c r="F51" s="25" t="n"/>
      <c r="G51" s="25" t="n"/>
      <c r="H51" s="26" t="n"/>
      <c r="I51" s="26" t="n"/>
      <c r="J51" s="11">
        <f>IF(OR(A51="",H51="",NOT(ISNUMBER(H51)),AND(I51&lt;&gt;"",NOT(ISNUMBER(I51)))),"",MAX(0,H51-IF(I51="",0,I51)))</f>
        <v/>
      </c>
      <c r="K51" s="10">
        <f>IF(OR(A51="",J51="",J51=0,G51="",NOT(ISNUMBER(G51)),NOT(ISNUMBER(Assumptions!$B$4))),"",MAX(0,Assumptions!$B$4-G51))</f>
        <v/>
      </c>
      <c r="L51" s="27">
        <f>IF(A51="","",IF(J51="","",IF(J51=0,"Paid",IF(G51="","Date check",IF(COUNT(Assumptions!$B$5:$B$8)&lt;4,"Limit check",IF(K51&lt;=Assumptions!$B$5,"Current",IF(K51&lt;=Assumptions!$B$6,(Assumptions!$B$5+1)&amp;"-"&amp;Assumptions!$B$6,IF(K51&lt;=Assumptions!$B$7,(Assumptions!$B$6+1)&amp;"-"&amp;Assumptions!$B$7,IF(K51&lt;=Assumptions!$B$8,(Assumptions!$B$7+1)&amp;"-"&amp;Assumptions!$B$8,"Over "&amp;Assumptions!$B$8)))))))))</f>
        <v/>
      </c>
      <c r="M51" s="23" t="n"/>
      <c r="N51" s="23" t="n"/>
      <c r="O51" s="25" t="n"/>
      <c r="P51" s="25" t="n"/>
      <c r="Q51" s="27">
        <f>IF(A51="","",IF(NOT(ISNUMBER(Assumptions!$B$4)),"Check as-of date",IF(J51="","Enter amount",IF(AND(ISNUMBER(H51),ISNUMBER(I51),I51&gt;H51),"Check applied amount",IF(F51="","Enter invoice date",IF(G51="","Enter due date",IF(OR(NOT(ISNUMBER(F51)),NOT(ISNUMBER(G51))),"Check dates",IF(G51&lt;F51,"Check dates",IF(AND(P51&lt;&gt;"",NOT(ISNUMBER(P51))),"Check follow-up date",IF(OR(NOT(ISNUMBER(Assumptions!$B$9)),NOT(ISNUMBER(Assumptions!$B$10))),"Check priority limits",IF(M51="","Set status",IF(AND(M51="Closed",J51&gt;0),"Check closed status",IF(AND(M51&lt;&gt;"Closed",J51=0),"Close or review balance",IF(J51=0,"No balance",IF(N51="","Assign responsibility",IF(AND(J51&gt;=Assumptions!$B$9,K51&gt;=Assumptions!$B$10),"Priority review",IF(P51="","Set follow-up",IF(P51&lt;=Assumptions!$B$4,"Follow up",IF(G51&gt;Assumptions!$B$4,"Not due","Scheduled")))))))))))))))))))</f>
        <v/>
      </c>
    </row>
    <row r="52" ht="30" customHeight="1">
      <c r="A52" s="23" t="n"/>
      <c r="B52" s="24" t="n"/>
      <c r="C52" s="24" t="n"/>
      <c r="D52" s="23" t="n"/>
      <c r="E52" s="24" t="n"/>
      <c r="F52" s="25" t="n"/>
      <c r="G52" s="25" t="n"/>
      <c r="H52" s="26" t="n"/>
      <c r="I52" s="26" t="n"/>
      <c r="J52" s="15">
        <f>IF(OR(A52="",H52="",NOT(ISNUMBER(H52)),AND(I52&lt;&gt;"",NOT(ISNUMBER(I52)))),"",MAX(0,H52-IF(I52="",0,I52)))</f>
        <v/>
      </c>
      <c r="K52" s="14">
        <f>IF(OR(A52="",J52="",J52=0,G52="",NOT(ISNUMBER(G52)),NOT(ISNUMBER(Assumptions!$B$4))),"",MAX(0,Assumptions!$B$4-G52))</f>
        <v/>
      </c>
      <c r="L52" s="28">
        <f>IF(A52="","",IF(J52="","",IF(J52=0,"Paid",IF(G52="","Date check",IF(COUNT(Assumptions!$B$5:$B$8)&lt;4,"Limit check",IF(K52&lt;=Assumptions!$B$5,"Current",IF(K52&lt;=Assumptions!$B$6,(Assumptions!$B$5+1)&amp;"-"&amp;Assumptions!$B$6,IF(K52&lt;=Assumptions!$B$7,(Assumptions!$B$6+1)&amp;"-"&amp;Assumptions!$B$7,IF(K52&lt;=Assumptions!$B$8,(Assumptions!$B$7+1)&amp;"-"&amp;Assumptions!$B$8,"Over "&amp;Assumptions!$B$8)))))))))</f>
        <v/>
      </c>
      <c r="M52" s="23" t="n"/>
      <c r="N52" s="23" t="n"/>
      <c r="O52" s="25" t="n"/>
      <c r="P52" s="25" t="n"/>
      <c r="Q52" s="28">
        <f>IF(A52="","",IF(NOT(ISNUMBER(Assumptions!$B$4)),"Check as-of date",IF(J52="","Enter amount",IF(AND(ISNUMBER(H52),ISNUMBER(I52),I52&gt;H52),"Check applied amount",IF(F52="","Enter invoice date",IF(G52="","Enter due date",IF(OR(NOT(ISNUMBER(F52)),NOT(ISNUMBER(G52))),"Check dates",IF(G52&lt;F52,"Check dates",IF(AND(P52&lt;&gt;"",NOT(ISNUMBER(P52))),"Check follow-up date",IF(OR(NOT(ISNUMBER(Assumptions!$B$9)),NOT(ISNUMBER(Assumptions!$B$10))),"Check priority limits",IF(M52="","Set status",IF(AND(M52="Closed",J52&gt;0),"Check closed status",IF(AND(M52&lt;&gt;"Closed",J52=0),"Close or review balance",IF(J52=0,"No balance",IF(N52="","Assign responsibility",IF(AND(J52&gt;=Assumptions!$B$9,K52&gt;=Assumptions!$B$10),"Priority review",IF(P52="","Set follow-up",IF(P52&lt;=Assumptions!$B$4,"Follow up",IF(G52&gt;Assumptions!$B$4,"Not due","Scheduled")))))))))))))))))))</f>
        <v/>
      </c>
    </row>
    <row r="53" ht="30" customHeight="1">
      <c r="A53" s="23" t="n"/>
      <c r="B53" s="24" t="n"/>
      <c r="C53" s="24" t="n"/>
      <c r="D53" s="23" t="n"/>
      <c r="E53" s="24" t="n"/>
      <c r="F53" s="25" t="n"/>
      <c r="G53" s="25" t="n"/>
      <c r="H53" s="26" t="n"/>
      <c r="I53" s="26" t="n"/>
      <c r="J53" s="11">
        <f>IF(OR(A53="",H53="",NOT(ISNUMBER(H53)),AND(I53&lt;&gt;"",NOT(ISNUMBER(I53)))),"",MAX(0,H53-IF(I53="",0,I53)))</f>
        <v/>
      </c>
      <c r="K53" s="10">
        <f>IF(OR(A53="",J53="",J53=0,G53="",NOT(ISNUMBER(G53)),NOT(ISNUMBER(Assumptions!$B$4))),"",MAX(0,Assumptions!$B$4-G53))</f>
        <v/>
      </c>
      <c r="L53" s="27">
        <f>IF(A53="","",IF(J53="","",IF(J53=0,"Paid",IF(G53="","Date check",IF(COUNT(Assumptions!$B$5:$B$8)&lt;4,"Limit check",IF(K53&lt;=Assumptions!$B$5,"Current",IF(K53&lt;=Assumptions!$B$6,(Assumptions!$B$5+1)&amp;"-"&amp;Assumptions!$B$6,IF(K53&lt;=Assumptions!$B$7,(Assumptions!$B$6+1)&amp;"-"&amp;Assumptions!$B$7,IF(K53&lt;=Assumptions!$B$8,(Assumptions!$B$7+1)&amp;"-"&amp;Assumptions!$B$8,"Over "&amp;Assumptions!$B$8)))))))))</f>
        <v/>
      </c>
      <c r="M53" s="23" t="n"/>
      <c r="N53" s="23" t="n"/>
      <c r="O53" s="25" t="n"/>
      <c r="P53" s="25" t="n"/>
      <c r="Q53" s="27">
        <f>IF(A53="","",IF(NOT(ISNUMBER(Assumptions!$B$4)),"Check as-of date",IF(J53="","Enter amount",IF(AND(ISNUMBER(H53),ISNUMBER(I53),I53&gt;H53),"Check applied amount",IF(F53="","Enter invoice date",IF(G53="","Enter due date",IF(OR(NOT(ISNUMBER(F53)),NOT(ISNUMBER(G53))),"Check dates",IF(G53&lt;F53,"Check dates",IF(AND(P53&lt;&gt;"",NOT(ISNUMBER(P53))),"Check follow-up date",IF(OR(NOT(ISNUMBER(Assumptions!$B$9)),NOT(ISNUMBER(Assumptions!$B$10))),"Check priority limits",IF(M53="","Set status",IF(AND(M53="Closed",J53&gt;0),"Check closed status",IF(AND(M53&lt;&gt;"Closed",J53=0),"Close or review balance",IF(J53=0,"No balance",IF(N53="","Assign responsibility",IF(AND(J53&gt;=Assumptions!$B$9,K53&gt;=Assumptions!$B$10),"Priority review",IF(P53="","Set follow-up",IF(P53&lt;=Assumptions!$B$4,"Follow up",IF(G53&gt;Assumptions!$B$4,"Not due","Scheduled")))))))))))))))))))</f>
        <v/>
      </c>
    </row>
    <row r="54" ht="30" customHeight="1">
      <c r="A54" s="23" t="n"/>
      <c r="B54" s="24" t="n"/>
      <c r="C54" s="24" t="n"/>
      <c r="D54" s="23" t="n"/>
      <c r="E54" s="24" t="n"/>
      <c r="F54" s="25" t="n"/>
      <c r="G54" s="25" t="n"/>
      <c r="H54" s="26" t="n"/>
      <c r="I54" s="26" t="n"/>
      <c r="J54" s="15">
        <f>IF(OR(A54="",H54="",NOT(ISNUMBER(H54)),AND(I54&lt;&gt;"",NOT(ISNUMBER(I54)))),"",MAX(0,H54-IF(I54="",0,I54)))</f>
        <v/>
      </c>
      <c r="K54" s="14">
        <f>IF(OR(A54="",J54="",J54=0,G54="",NOT(ISNUMBER(G54)),NOT(ISNUMBER(Assumptions!$B$4))),"",MAX(0,Assumptions!$B$4-G54))</f>
        <v/>
      </c>
      <c r="L54" s="28">
        <f>IF(A54="","",IF(J54="","",IF(J54=0,"Paid",IF(G54="","Date check",IF(COUNT(Assumptions!$B$5:$B$8)&lt;4,"Limit check",IF(K54&lt;=Assumptions!$B$5,"Current",IF(K54&lt;=Assumptions!$B$6,(Assumptions!$B$5+1)&amp;"-"&amp;Assumptions!$B$6,IF(K54&lt;=Assumptions!$B$7,(Assumptions!$B$6+1)&amp;"-"&amp;Assumptions!$B$7,IF(K54&lt;=Assumptions!$B$8,(Assumptions!$B$7+1)&amp;"-"&amp;Assumptions!$B$8,"Over "&amp;Assumptions!$B$8)))))))))</f>
        <v/>
      </c>
      <c r="M54" s="23" t="n"/>
      <c r="N54" s="23" t="n"/>
      <c r="O54" s="25" t="n"/>
      <c r="P54" s="25" t="n"/>
      <c r="Q54" s="28">
        <f>IF(A54="","",IF(NOT(ISNUMBER(Assumptions!$B$4)),"Check as-of date",IF(J54="","Enter amount",IF(AND(ISNUMBER(H54),ISNUMBER(I54),I54&gt;H54),"Check applied amount",IF(F54="","Enter invoice date",IF(G54="","Enter due date",IF(OR(NOT(ISNUMBER(F54)),NOT(ISNUMBER(G54))),"Check dates",IF(G54&lt;F54,"Check dates",IF(AND(P54&lt;&gt;"",NOT(ISNUMBER(P54))),"Check follow-up date",IF(OR(NOT(ISNUMBER(Assumptions!$B$9)),NOT(ISNUMBER(Assumptions!$B$10))),"Check priority limits",IF(M54="","Set status",IF(AND(M54="Closed",J54&gt;0),"Check closed status",IF(AND(M54&lt;&gt;"Closed",J54=0),"Close or review balance",IF(J54=0,"No balance",IF(N54="","Assign responsibility",IF(AND(J54&gt;=Assumptions!$B$9,K54&gt;=Assumptions!$B$10),"Priority review",IF(P54="","Set follow-up",IF(P54&lt;=Assumptions!$B$4,"Follow up",IF(G54&gt;Assumptions!$B$4,"Not due","Scheduled")))))))))))))))))))</f>
        <v/>
      </c>
    </row>
    <row r="55" ht="30" customHeight="1">
      <c r="A55" s="23" t="n"/>
      <c r="B55" s="24" t="n"/>
      <c r="C55" s="24" t="n"/>
      <c r="D55" s="23" t="n"/>
      <c r="E55" s="24" t="n"/>
      <c r="F55" s="25" t="n"/>
      <c r="G55" s="25" t="n"/>
      <c r="H55" s="26" t="n"/>
      <c r="I55" s="26" t="n"/>
      <c r="J55" s="11">
        <f>IF(OR(A55="",H55="",NOT(ISNUMBER(H55)),AND(I55&lt;&gt;"",NOT(ISNUMBER(I55)))),"",MAX(0,H55-IF(I55="",0,I55)))</f>
        <v/>
      </c>
      <c r="K55" s="10">
        <f>IF(OR(A55="",J55="",J55=0,G55="",NOT(ISNUMBER(G55)),NOT(ISNUMBER(Assumptions!$B$4))),"",MAX(0,Assumptions!$B$4-G55))</f>
        <v/>
      </c>
      <c r="L55" s="27">
        <f>IF(A55="","",IF(J55="","",IF(J55=0,"Paid",IF(G55="","Date check",IF(COUNT(Assumptions!$B$5:$B$8)&lt;4,"Limit check",IF(K55&lt;=Assumptions!$B$5,"Current",IF(K55&lt;=Assumptions!$B$6,(Assumptions!$B$5+1)&amp;"-"&amp;Assumptions!$B$6,IF(K55&lt;=Assumptions!$B$7,(Assumptions!$B$6+1)&amp;"-"&amp;Assumptions!$B$7,IF(K55&lt;=Assumptions!$B$8,(Assumptions!$B$7+1)&amp;"-"&amp;Assumptions!$B$8,"Over "&amp;Assumptions!$B$8)))))))))</f>
        <v/>
      </c>
      <c r="M55" s="23" t="n"/>
      <c r="N55" s="23" t="n"/>
      <c r="O55" s="25" t="n"/>
      <c r="P55" s="25" t="n"/>
      <c r="Q55" s="27">
        <f>IF(A55="","",IF(NOT(ISNUMBER(Assumptions!$B$4)),"Check as-of date",IF(J55="","Enter amount",IF(AND(ISNUMBER(H55),ISNUMBER(I55),I55&gt;H55),"Check applied amount",IF(F55="","Enter invoice date",IF(G55="","Enter due date",IF(OR(NOT(ISNUMBER(F55)),NOT(ISNUMBER(G55))),"Check dates",IF(G55&lt;F55,"Check dates",IF(AND(P55&lt;&gt;"",NOT(ISNUMBER(P55))),"Check follow-up date",IF(OR(NOT(ISNUMBER(Assumptions!$B$9)),NOT(ISNUMBER(Assumptions!$B$10))),"Check priority limits",IF(M55="","Set status",IF(AND(M55="Closed",J55&gt;0),"Check closed status",IF(AND(M55&lt;&gt;"Closed",J55=0),"Close or review balance",IF(J55=0,"No balance",IF(N55="","Assign responsibility",IF(AND(J55&gt;=Assumptions!$B$9,K55&gt;=Assumptions!$B$10),"Priority review",IF(P55="","Set follow-up",IF(P55&lt;=Assumptions!$B$4,"Follow up",IF(G55&gt;Assumptions!$B$4,"Not due","Scheduled")))))))))))))))))))</f>
        <v/>
      </c>
    </row>
    <row r="56" ht="30" customHeight="1">
      <c r="A56" s="23" t="n"/>
      <c r="B56" s="24" t="n"/>
      <c r="C56" s="24" t="n"/>
      <c r="D56" s="23" t="n"/>
      <c r="E56" s="24" t="n"/>
      <c r="F56" s="25" t="n"/>
      <c r="G56" s="25" t="n"/>
      <c r="H56" s="26" t="n"/>
      <c r="I56" s="26" t="n"/>
      <c r="J56" s="15">
        <f>IF(OR(A56="",H56="",NOT(ISNUMBER(H56)),AND(I56&lt;&gt;"",NOT(ISNUMBER(I56)))),"",MAX(0,H56-IF(I56="",0,I56)))</f>
        <v/>
      </c>
      <c r="K56" s="14">
        <f>IF(OR(A56="",J56="",J56=0,G56="",NOT(ISNUMBER(G56)),NOT(ISNUMBER(Assumptions!$B$4))),"",MAX(0,Assumptions!$B$4-G56))</f>
        <v/>
      </c>
      <c r="L56" s="28">
        <f>IF(A56="","",IF(J56="","",IF(J56=0,"Paid",IF(G56="","Date check",IF(COUNT(Assumptions!$B$5:$B$8)&lt;4,"Limit check",IF(K56&lt;=Assumptions!$B$5,"Current",IF(K56&lt;=Assumptions!$B$6,(Assumptions!$B$5+1)&amp;"-"&amp;Assumptions!$B$6,IF(K56&lt;=Assumptions!$B$7,(Assumptions!$B$6+1)&amp;"-"&amp;Assumptions!$B$7,IF(K56&lt;=Assumptions!$B$8,(Assumptions!$B$7+1)&amp;"-"&amp;Assumptions!$B$8,"Over "&amp;Assumptions!$B$8)))))))))</f>
        <v/>
      </c>
      <c r="M56" s="23" t="n"/>
      <c r="N56" s="23" t="n"/>
      <c r="O56" s="25" t="n"/>
      <c r="P56" s="25" t="n"/>
      <c r="Q56" s="28">
        <f>IF(A56="","",IF(NOT(ISNUMBER(Assumptions!$B$4)),"Check as-of date",IF(J56="","Enter amount",IF(AND(ISNUMBER(H56),ISNUMBER(I56),I56&gt;H56),"Check applied amount",IF(F56="","Enter invoice date",IF(G56="","Enter due date",IF(OR(NOT(ISNUMBER(F56)),NOT(ISNUMBER(G56))),"Check dates",IF(G56&lt;F56,"Check dates",IF(AND(P56&lt;&gt;"",NOT(ISNUMBER(P56))),"Check follow-up date",IF(OR(NOT(ISNUMBER(Assumptions!$B$9)),NOT(ISNUMBER(Assumptions!$B$10))),"Check priority limits",IF(M56="","Set status",IF(AND(M56="Closed",J56&gt;0),"Check closed status",IF(AND(M56&lt;&gt;"Closed",J56=0),"Close or review balance",IF(J56=0,"No balance",IF(N56="","Assign responsibility",IF(AND(J56&gt;=Assumptions!$B$9,K56&gt;=Assumptions!$B$10),"Priority review",IF(P56="","Set follow-up",IF(P56&lt;=Assumptions!$B$4,"Follow up",IF(G56&gt;Assumptions!$B$4,"Not due","Scheduled")))))))))))))))))))</f>
        <v/>
      </c>
    </row>
    <row r="57" ht="30" customHeight="1">
      <c r="A57" s="23" t="n"/>
      <c r="B57" s="24" t="n"/>
      <c r="C57" s="24" t="n"/>
      <c r="D57" s="23" t="n"/>
      <c r="E57" s="24" t="n"/>
      <c r="F57" s="25" t="n"/>
      <c r="G57" s="25" t="n"/>
      <c r="H57" s="26" t="n"/>
      <c r="I57" s="26" t="n"/>
      <c r="J57" s="11">
        <f>IF(OR(A57="",H57="",NOT(ISNUMBER(H57)),AND(I57&lt;&gt;"",NOT(ISNUMBER(I57)))),"",MAX(0,H57-IF(I57="",0,I57)))</f>
        <v/>
      </c>
      <c r="K57" s="10">
        <f>IF(OR(A57="",J57="",J57=0,G57="",NOT(ISNUMBER(G57)),NOT(ISNUMBER(Assumptions!$B$4))),"",MAX(0,Assumptions!$B$4-G57))</f>
        <v/>
      </c>
      <c r="L57" s="27">
        <f>IF(A57="","",IF(J57="","",IF(J57=0,"Paid",IF(G57="","Date check",IF(COUNT(Assumptions!$B$5:$B$8)&lt;4,"Limit check",IF(K57&lt;=Assumptions!$B$5,"Current",IF(K57&lt;=Assumptions!$B$6,(Assumptions!$B$5+1)&amp;"-"&amp;Assumptions!$B$6,IF(K57&lt;=Assumptions!$B$7,(Assumptions!$B$6+1)&amp;"-"&amp;Assumptions!$B$7,IF(K57&lt;=Assumptions!$B$8,(Assumptions!$B$7+1)&amp;"-"&amp;Assumptions!$B$8,"Over "&amp;Assumptions!$B$8)))))))))</f>
        <v/>
      </c>
      <c r="M57" s="23" t="n"/>
      <c r="N57" s="23" t="n"/>
      <c r="O57" s="25" t="n"/>
      <c r="P57" s="25" t="n"/>
      <c r="Q57" s="27">
        <f>IF(A57="","",IF(NOT(ISNUMBER(Assumptions!$B$4)),"Check as-of date",IF(J57="","Enter amount",IF(AND(ISNUMBER(H57),ISNUMBER(I57),I57&gt;H57),"Check applied amount",IF(F57="","Enter invoice date",IF(G57="","Enter due date",IF(OR(NOT(ISNUMBER(F57)),NOT(ISNUMBER(G57))),"Check dates",IF(G57&lt;F57,"Check dates",IF(AND(P57&lt;&gt;"",NOT(ISNUMBER(P57))),"Check follow-up date",IF(OR(NOT(ISNUMBER(Assumptions!$B$9)),NOT(ISNUMBER(Assumptions!$B$10))),"Check priority limits",IF(M57="","Set status",IF(AND(M57="Closed",J57&gt;0),"Check closed status",IF(AND(M57&lt;&gt;"Closed",J57=0),"Close or review balance",IF(J57=0,"No balance",IF(N57="","Assign responsibility",IF(AND(J57&gt;=Assumptions!$B$9,K57&gt;=Assumptions!$B$10),"Priority review",IF(P57="","Set follow-up",IF(P57&lt;=Assumptions!$B$4,"Follow up",IF(G57&gt;Assumptions!$B$4,"Not due","Scheduled")))))))))))))))))))</f>
        <v/>
      </c>
    </row>
    <row r="58" ht="30" customHeight="1">
      <c r="A58" s="23" t="n"/>
      <c r="B58" s="24" t="n"/>
      <c r="C58" s="24" t="n"/>
      <c r="D58" s="23" t="n"/>
      <c r="E58" s="24" t="n"/>
      <c r="F58" s="25" t="n"/>
      <c r="G58" s="25" t="n"/>
      <c r="H58" s="26" t="n"/>
      <c r="I58" s="26" t="n"/>
      <c r="J58" s="15">
        <f>IF(OR(A58="",H58="",NOT(ISNUMBER(H58)),AND(I58&lt;&gt;"",NOT(ISNUMBER(I58)))),"",MAX(0,H58-IF(I58="",0,I58)))</f>
        <v/>
      </c>
      <c r="K58" s="14">
        <f>IF(OR(A58="",J58="",J58=0,G58="",NOT(ISNUMBER(G58)),NOT(ISNUMBER(Assumptions!$B$4))),"",MAX(0,Assumptions!$B$4-G58))</f>
        <v/>
      </c>
      <c r="L58" s="28">
        <f>IF(A58="","",IF(J58="","",IF(J58=0,"Paid",IF(G58="","Date check",IF(COUNT(Assumptions!$B$5:$B$8)&lt;4,"Limit check",IF(K58&lt;=Assumptions!$B$5,"Current",IF(K58&lt;=Assumptions!$B$6,(Assumptions!$B$5+1)&amp;"-"&amp;Assumptions!$B$6,IF(K58&lt;=Assumptions!$B$7,(Assumptions!$B$6+1)&amp;"-"&amp;Assumptions!$B$7,IF(K58&lt;=Assumptions!$B$8,(Assumptions!$B$7+1)&amp;"-"&amp;Assumptions!$B$8,"Over "&amp;Assumptions!$B$8)))))))))</f>
        <v/>
      </c>
      <c r="M58" s="23" t="n"/>
      <c r="N58" s="23" t="n"/>
      <c r="O58" s="25" t="n"/>
      <c r="P58" s="25" t="n"/>
      <c r="Q58" s="28">
        <f>IF(A58="","",IF(NOT(ISNUMBER(Assumptions!$B$4)),"Check as-of date",IF(J58="","Enter amount",IF(AND(ISNUMBER(H58),ISNUMBER(I58),I58&gt;H58),"Check applied amount",IF(F58="","Enter invoice date",IF(G58="","Enter due date",IF(OR(NOT(ISNUMBER(F58)),NOT(ISNUMBER(G58))),"Check dates",IF(G58&lt;F58,"Check dates",IF(AND(P58&lt;&gt;"",NOT(ISNUMBER(P58))),"Check follow-up date",IF(OR(NOT(ISNUMBER(Assumptions!$B$9)),NOT(ISNUMBER(Assumptions!$B$10))),"Check priority limits",IF(M58="","Set status",IF(AND(M58="Closed",J58&gt;0),"Check closed status",IF(AND(M58&lt;&gt;"Closed",J58=0),"Close or review balance",IF(J58=0,"No balance",IF(N58="","Assign responsibility",IF(AND(J58&gt;=Assumptions!$B$9,K58&gt;=Assumptions!$B$10),"Priority review",IF(P58="","Set follow-up",IF(P58&lt;=Assumptions!$B$4,"Follow up",IF(G58&gt;Assumptions!$B$4,"Not due","Scheduled")))))))))))))))))))</f>
        <v/>
      </c>
    </row>
    <row r="59" ht="30" customHeight="1">
      <c r="A59" s="23" t="n"/>
      <c r="B59" s="24" t="n"/>
      <c r="C59" s="24" t="n"/>
      <c r="D59" s="23" t="n"/>
      <c r="E59" s="24" t="n"/>
      <c r="F59" s="25" t="n"/>
      <c r="G59" s="25" t="n"/>
      <c r="H59" s="26" t="n"/>
      <c r="I59" s="26" t="n"/>
      <c r="J59" s="11">
        <f>IF(OR(A59="",H59="",NOT(ISNUMBER(H59)),AND(I59&lt;&gt;"",NOT(ISNUMBER(I59)))),"",MAX(0,H59-IF(I59="",0,I59)))</f>
        <v/>
      </c>
      <c r="K59" s="10">
        <f>IF(OR(A59="",J59="",J59=0,G59="",NOT(ISNUMBER(G59)),NOT(ISNUMBER(Assumptions!$B$4))),"",MAX(0,Assumptions!$B$4-G59))</f>
        <v/>
      </c>
      <c r="L59" s="27">
        <f>IF(A59="","",IF(J59="","",IF(J59=0,"Paid",IF(G59="","Date check",IF(COUNT(Assumptions!$B$5:$B$8)&lt;4,"Limit check",IF(K59&lt;=Assumptions!$B$5,"Current",IF(K59&lt;=Assumptions!$B$6,(Assumptions!$B$5+1)&amp;"-"&amp;Assumptions!$B$6,IF(K59&lt;=Assumptions!$B$7,(Assumptions!$B$6+1)&amp;"-"&amp;Assumptions!$B$7,IF(K59&lt;=Assumptions!$B$8,(Assumptions!$B$7+1)&amp;"-"&amp;Assumptions!$B$8,"Over "&amp;Assumptions!$B$8)))))))))</f>
        <v/>
      </c>
      <c r="M59" s="23" t="n"/>
      <c r="N59" s="23" t="n"/>
      <c r="O59" s="25" t="n"/>
      <c r="P59" s="25" t="n"/>
      <c r="Q59" s="27">
        <f>IF(A59="","",IF(NOT(ISNUMBER(Assumptions!$B$4)),"Check as-of date",IF(J59="","Enter amount",IF(AND(ISNUMBER(H59),ISNUMBER(I59),I59&gt;H59),"Check applied amount",IF(F59="","Enter invoice date",IF(G59="","Enter due date",IF(OR(NOT(ISNUMBER(F59)),NOT(ISNUMBER(G59))),"Check dates",IF(G59&lt;F59,"Check dates",IF(AND(P59&lt;&gt;"",NOT(ISNUMBER(P59))),"Check follow-up date",IF(OR(NOT(ISNUMBER(Assumptions!$B$9)),NOT(ISNUMBER(Assumptions!$B$10))),"Check priority limits",IF(M59="","Set status",IF(AND(M59="Closed",J59&gt;0),"Check closed status",IF(AND(M59&lt;&gt;"Closed",J59=0),"Close or review balance",IF(J59=0,"No balance",IF(N59="","Assign responsibility",IF(AND(J59&gt;=Assumptions!$B$9,K59&gt;=Assumptions!$B$10),"Priority review",IF(P59="","Set follow-up",IF(P59&lt;=Assumptions!$B$4,"Follow up",IF(G59&gt;Assumptions!$B$4,"Not due","Scheduled")))))))))))))))))))</f>
        <v/>
      </c>
    </row>
    <row r="60" ht="30" customHeight="1">
      <c r="A60" s="23" t="n"/>
      <c r="B60" s="24" t="n"/>
      <c r="C60" s="24" t="n"/>
      <c r="D60" s="23" t="n"/>
      <c r="E60" s="24" t="n"/>
      <c r="F60" s="25" t="n"/>
      <c r="G60" s="25" t="n"/>
      <c r="H60" s="26" t="n"/>
      <c r="I60" s="26" t="n"/>
      <c r="J60" s="15">
        <f>IF(OR(A60="",H60="",NOT(ISNUMBER(H60)),AND(I60&lt;&gt;"",NOT(ISNUMBER(I60)))),"",MAX(0,H60-IF(I60="",0,I60)))</f>
        <v/>
      </c>
      <c r="K60" s="14">
        <f>IF(OR(A60="",J60="",J60=0,G60="",NOT(ISNUMBER(G60)),NOT(ISNUMBER(Assumptions!$B$4))),"",MAX(0,Assumptions!$B$4-G60))</f>
        <v/>
      </c>
      <c r="L60" s="28">
        <f>IF(A60="","",IF(J60="","",IF(J60=0,"Paid",IF(G60="","Date check",IF(COUNT(Assumptions!$B$5:$B$8)&lt;4,"Limit check",IF(K60&lt;=Assumptions!$B$5,"Current",IF(K60&lt;=Assumptions!$B$6,(Assumptions!$B$5+1)&amp;"-"&amp;Assumptions!$B$6,IF(K60&lt;=Assumptions!$B$7,(Assumptions!$B$6+1)&amp;"-"&amp;Assumptions!$B$7,IF(K60&lt;=Assumptions!$B$8,(Assumptions!$B$7+1)&amp;"-"&amp;Assumptions!$B$8,"Over "&amp;Assumptions!$B$8)))))))))</f>
        <v/>
      </c>
      <c r="M60" s="23" t="n"/>
      <c r="N60" s="23" t="n"/>
      <c r="O60" s="25" t="n"/>
      <c r="P60" s="25" t="n"/>
      <c r="Q60" s="28">
        <f>IF(A60="","",IF(NOT(ISNUMBER(Assumptions!$B$4)),"Check as-of date",IF(J60="","Enter amount",IF(AND(ISNUMBER(H60),ISNUMBER(I60),I60&gt;H60),"Check applied amount",IF(F60="","Enter invoice date",IF(G60="","Enter due date",IF(OR(NOT(ISNUMBER(F60)),NOT(ISNUMBER(G60))),"Check dates",IF(G60&lt;F60,"Check dates",IF(AND(P60&lt;&gt;"",NOT(ISNUMBER(P60))),"Check follow-up date",IF(OR(NOT(ISNUMBER(Assumptions!$B$9)),NOT(ISNUMBER(Assumptions!$B$10))),"Check priority limits",IF(M60="","Set status",IF(AND(M60="Closed",J60&gt;0),"Check closed status",IF(AND(M60&lt;&gt;"Closed",J60=0),"Close or review balance",IF(J60=0,"No balance",IF(N60="","Assign responsibility",IF(AND(J60&gt;=Assumptions!$B$9,K60&gt;=Assumptions!$B$10),"Priority review",IF(P60="","Set follow-up",IF(P60&lt;=Assumptions!$B$4,"Follow up",IF(G60&gt;Assumptions!$B$4,"Not due","Scheduled")))))))))))))))))))</f>
        <v/>
      </c>
    </row>
    <row r="61" ht="30" customHeight="1">
      <c r="A61" s="23" t="n"/>
      <c r="B61" s="24" t="n"/>
      <c r="C61" s="24" t="n"/>
      <c r="D61" s="23" t="n"/>
      <c r="E61" s="24" t="n"/>
      <c r="F61" s="25" t="n"/>
      <c r="G61" s="25" t="n"/>
      <c r="H61" s="26" t="n"/>
      <c r="I61" s="26" t="n"/>
      <c r="J61" s="11">
        <f>IF(OR(A61="",H61="",NOT(ISNUMBER(H61)),AND(I61&lt;&gt;"",NOT(ISNUMBER(I61)))),"",MAX(0,H61-IF(I61="",0,I61)))</f>
        <v/>
      </c>
      <c r="K61" s="10">
        <f>IF(OR(A61="",J61="",J61=0,G61="",NOT(ISNUMBER(G61)),NOT(ISNUMBER(Assumptions!$B$4))),"",MAX(0,Assumptions!$B$4-G61))</f>
        <v/>
      </c>
      <c r="L61" s="27">
        <f>IF(A61="","",IF(J61="","",IF(J61=0,"Paid",IF(G61="","Date check",IF(COUNT(Assumptions!$B$5:$B$8)&lt;4,"Limit check",IF(K61&lt;=Assumptions!$B$5,"Current",IF(K61&lt;=Assumptions!$B$6,(Assumptions!$B$5+1)&amp;"-"&amp;Assumptions!$B$6,IF(K61&lt;=Assumptions!$B$7,(Assumptions!$B$6+1)&amp;"-"&amp;Assumptions!$B$7,IF(K61&lt;=Assumptions!$B$8,(Assumptions!$B$7+1)&amp;"-"&amp;Assumptions!$B$8,"Over "&amp;Assumptions!$B$8)))))))))</f>
        <v/>
      </c>
      <c r="M61" s="23" t="n"/>
      <c r="N61" s="23" t="n"/>
      <c r="O61" s="25" t="n"/>
      <c r="P61" s="25" t="n"/>
      <c r="Q61" s="27">
        <f>IF(A61="","",IF(NOT(ISNUMBER(Assumptions!$B$4)),"Check as-of date",IF(J61="","Enter amount",IF(AND(ISNUMBER(H61),ISNUMBER(I61),I61&gt;H61),"Check applied amount",IF(F61="","Enter invoice date",IF(G61="","Enter due date",IF(OR(NOT(ISNUMBER(F61)),NOT(ISNUMBER(G61))),"Check dates",IF(G61&lt;F61,"Check dates",IF(AND(P61&lt;&gt;"",NOT(ISNUMBER(P61))),"Check follow-up date",IF(OR(NOT(ISNUMBER(Assumptions!$B$9)),NOT(ISNUMBER(Assumptions!$B$10))),"Check priority limits",IF(M61="","Set status",IF(AND(M61="Closed",J61&gt;0),"Check closed status",IF(AND(M61&lt;&gt;"Closed",J61=0),"Close or review balance",IF(J61=0,"No balance",IF(N61="","Assign responsibility",IF(AND(J61&gt;=Assumptions!$B$9,K61&gt;=Assumptions!$B$10),"Priority review",IF(P61="","Set follow-up",IF(P61&lt;=Assumptions!$B$4,"Follow up",IF(G61&gt;Assumptions!$B$4,"Not due","Scheduled")))))))))))))))))))</f>
        <v/>
      </c>
    </row>
    <row r="62" ht="30" customHeight="1">
      <c r="A62" s="23" t="n"/>
      <c r="B62" s="24" t="n"/>
      <c r="C62" s="24" t="n"/>
      <c r="D62" s="23" t="n"/>
      <c r="E62" s="24" t="n"/>
      <c r="F62" s="25" t="n"/>
      <c r="G62" s="25" t="n"/>
      <c r="H62" s="26" t="n"/>
      <c r="I62" s="26" t="n"/>
      <c r="J62" s="15">
        <f>IF(OR(A62="",H62="",NOT(ISNUMBER(H62)),AND(I62&lt;&gt;"",NOT(ISNUMBER(I62)))),"",MAX(0,H62-IF(I62="",0,I62)))</f>
        <v/>
      </c>
      <c r="K62" s="14">
        <f>IF(OR(A62="",J62="",J62=0,G62="",NOT(ISNUMBER(G62)),NOT(ISNUMBER(Assumptions!$B$4))),"",MAX(0,Assumptions!$B$4-G62))</f>
        <v/>
      </c>
      <c r="L62" s="28">
        <f>IF(A62="","",IF(J62="","",IF(J62=0,"Paid",IF(G62="","Date check",IF(COUNT(Assumptions!$B$5:$B$8)&lt;4,"Limit check",IF(K62&lt;=Assumptions!$B$5,"Current",IF(K62&lt;=Assumptions!$B$6,(Assumptions!$B$5+1)&amp;"-"&amp;Assumptions!$B$6,IF(K62&lt;=Assumptions!$B$7,(Assumptions!$B$6+1)&amp;"-"&amp;Assumptions!$B$7,IF(K62&lt;=Assumptions!$B$8,(Assumptions!$B$7+1)&amp;"-"&amp;Assumptions!$B$8,"Over "&amp;Assumptions!$B$8)))))))))</f>
        <v/>
      </c>
      <c r="M62" s="23" t="n"/>
      <c r="N62" s="23" t="n"/>
      <c r="O62" s="25" t="n"/>
      <c r="P62" s="25" t="n"/>
      <c r="Q62" s="28">
        <f>IF(A62="","",IF(NOT(ISNUMBER(Assumptions!$B$4)),"Check as-of date",IF(J62="","Enter amount",IF(AND(ISNUMBER(H62),ISNUMBER(I62),I62&gt;H62),"Check applied amount",IF(F62="","Enter invoice date",IF(G62="","Enter due date",IF(OR(NOT(ISNUMBER(F62)),NOT(ISNUMBER(G62))),"Check dates",IF(G62&lt;F62,"Check dates",IF(AND(P62&lt;&gt;"",NOT(ISNUMBER(P62))),"Check follow-up date",IF(OR(NOT(ISNUMBER(Assumptions!$B$9)),NOT(ISNUMBER(Assumptions!$B$10))),"Check priority limits",IF(M62="","Set status",IF(AND(M62="Closed",J62&gt;0),"Check closed status",IF(AND(M62&lt;&gt;"Closed",J62=0),"Close or review balance",IF(J62=0,"No balance",IF(N62="","Assign responsibility",IF(AND(J62&gt;=Assumptions!$B$9,K62&gt;=Assumptions!$B$10),"Priority review",IF(P62="","Set follow-up",IF(P62&lt;=Assumptions!$B$4,"Follow up",IF(G62&gt;Assumptions!$B$4,"Not due","Scheduled")))))))))))))))))))</f>
        <v/>
      </c>
    </row>
    <row r="63" ht="30" customHeight="1">
      <c r="A63" s="23" t="n"/>
      <c r="B63" s="24" t="n"/>
      <c r="C63" s="24" t="n"/>
      <c r="D63" s="23" t="n"/>
      <c r="E63" s="24" t="n"/>
      <c r="F63" s="25" t="n"/>
      <c r="G63" s="25" t="n"/>
      <c r="H63" s="26" t="n"/>
      <c r="I63" s="26" t="n"/>
      <c r="J63" s="11">
        <f>IF(OR(A63="",H63="",NOT(ISNUMBER(H63)),AND(I63&lt;&gt;"",NOT(ISNUMBER(I63)))),"",MAX(0,H63-IF(I63="",0,I63)))</f>
        <v/>
      </c>
      <c r="K63" s="10">
        <f>IF(OR(A63="",J63="",J63=0,G63="",NOT(ISNUMBER(G63)),NOT(ISNUMBER(Assumptions!$B$4))),"",MAX(0,Assumptions!$B$4-G63))</f>
        <v/>
      </c>
      <c r="L63" s="27">
        <f>IF(A63="","",IF(J63="","",IF(J63=0,"Paid",IF(G63="","Date check",IF(COUNT(Assumptions!$B$5:$B$8)&lt;4,"Limit check",IF(K63&lt;=Assumptions!$B$5,"Current",IF(K63&lt;=Assumptions!$B$6,(Assumptions!$B$5+1)&amp;"-"&amp;Assumptions!$B$6,IF(K63&lt;=Assumptions!$B$7,(Assumptions!$B$6+1)&amp;"-"&amp;Assumptions!$B$7,IF(K63&lt;=Assumptions!$B$8,(Assumptions!$B$7+1)&amp;"-"&amp;Assumptions!$B$8,"Over "&amp;Assumptions!$B$8)))))))))</f>
        <v/>
      </c>
      <c r="M63" s="23" t="n"/>
      <c r="N63" s="23" t="n"/>
      <c r="O63" s="25" t="n"/>
      <c r="P63" s="25" t="n"/>
      <c r="Q63" s="27">
        <f>IF(A63="","",IF(NOT(ISNUMBER(Assumptions!$B$4)),"Check as-of date",IF(J63="","Enter amount",IF(AND(ISNUMBER(H63),ISNUMBER(I63),I63&gt;H63),"Check applied amount",IF(F63="","Enter invoice date",IF(G63="","Enter due date",IF(OR(NOT(ISNUMBER(F63)),NOT(ISNUMBER(G63))),"Check dates",IF(G63&lt;F63,"Check dates",IF(AND(P63&lt;&gt;"",NOT(ISNUMBER(P63))),"Check follow-up date",IF(OR(NOT(ISNUMBER(Assumptions!$B$9)),NOT(ISNUMBER(Assumptions!$B$10))),"Check priority limits",IF(M63="","Set status",IF(AND(M63="Closed",J63&gt;0),"Check closed status",IF(AND(M63&lt;&gt;"Closed",J63=0),"Close or review balance",IF(J63=0,"No balance",IF(N63="","Assign responsibility",IF(AND(J63&gt;=Assumptions!$B$9,K63&gt;=Assumptions!$B$10),"Priority review",IF(P63="","Set follow-up",IF(P63&lt;=Assumptions!$B$4,"Follow up",IF(G63&gt;Assumptions!$B$4,"Not due","Scheduled")))))))))))))))))))</f>
        <v/>
      </c>
    </row>
    <row r="64" ht="30" customHeight="1">
      <c r="A64" s="23" t="n"/>
      <c r="B64" s="24" t="n"/>
      <c r="C64" s="24" t="n"/>
      <c r="D64" s="23" t="n"/>
      <c r="E64" s="24" t="n"/>
      <c r="F64" s="25" t="n"/>
      <c r="G64" s="25" t="n"/>
      <c r="H64" s="26" t="n"/>
      <c r="I64" s="26" t="n"/>
      <c r="J64" s="15">
        <f>IF(OR(A64="",H64="",NOT(ISNUMBER(H64)),AND(I64&lt;&gt;"",NOT(ISNUMBER(I64)))),"",MAX(0,H64-IF(I64="",0,I64)))</f>
        <v/>
      </c>
      <c r="K64" s="14">
        <f>IF(OR(A64="",J64="",J64=0,G64="",NOT(ISNUMBER(G64)),NOT(ISNUMBER(Assumptions!$B$4))),"",MAX(0,Assumptions!$B$4-G64))</f>
        <v/>
      </c>
      <c r="L64" s="28">
        <f>IF(A64="","",IF(J64="","",IF(J64=0,"Paid",IF(G64="","Date check",IF(COUNT(Assumptions!$B$5:$B$8)&lt;4,"Limit check",IF(K64&lt;=Assumptions!$B$5,"Current",IF(K64&lt;=Assumptions!$B$6,(Assumptions!$B$5+1)&amp;"-"&amp;Assumptions!$B$6,IF(K64&lt;=Assumptions!$B$7,(Assumptions!$B$6+1)&amp;"-"&amp;Assumptions!$B$7,IF(K64&lt;=Assumptions!$B$8,(Assumptions!$B$7+1)&amp;"-"&amp;Assumptions!$B$8,"Over "&amp;Assumptions!$B$8)))))))))</f>
        <v/>
      </c>
      <c r="M64" s="23" t="n"/>
      <c r="N64" s="23" t="n"/>
      <c r="O64" s="25" t="n"/>
      <c r="P64" s="25" t="n"/>
      <c r="Q64" s="28">
        <f>IF(A64="","",IF(NOT(ISNUMBER(Assumptions!$B$4)),"Check as-of date",IF(J64="","Enter amount",IF(AND(ISNUMBER(H64),ISNUMBER(I64),I64&gt;H64),"Check applied amount",IF(F64="","Enter invoice date",IF(G64="","Enter due date",IF(OR(NOT(ISNUMBER(F64)),NOT(ISNUMBER(G64))),"Check dates",IF(G64&lt;F64,"Check dates",IF(AND(P64&lt;&gt;"",NOT(ISNUMBER(P64))),"Check follow-up date",IF(OR(NOT(ISNUMBER(Assumptions!$B$9)),NOT(ISNUMBER(Assumptions!$B$10))),"Check priority limits",IF(M64="","Set status",IF(AND(M64="Closed",J64&gt;0),"Check closed status",IF(AND(M64&lt;&gt;"Closed",J64=0),"Close or review balance",IF(J64=0,"No balance",IF(N64="","Assign responsibility",IF(AND(J64&gt;=Assumptions!$B$9,K64&gt;=Assumptions!$B$10),"Priority review",IF(P64="","Set follow-up",IF(P64&lt;=Assumptions!$B$4,"Follow up",IF(G64&gt;Assumptions!$B$4,"Not due","Scheduled")))))))))))))))))))</f>
        <v/>
      </c>
    </row>
    <row r="65" ht="30" customHeight="1">
      <c r="A65" s="23" t="n"/>
      <c r="B65" s="24" t="n"/>
      <c r="C65" s="24" t="n"/>
      <c r="D65" s="23" t="n"/>
      <c r="E65" s="24" t="n"/>
      <c r="F65" s="25" t="n"/>
      <c r="G65" s="25" t="n"/>
      <c r="H65" s="26" t="n"/>
      <c r="I65" s="26" t="n"/>
      <c r="J65" s="11">
        <f>IF(OR(A65="",H65="",NOT(ISNUMBER(H65)),AND(I65&lt;&gt;"",NOT(ISNUMBER(I65)))),"",MAX(0,H65-IF(I65="",0,I65)))</f>
        <v/>
      </c>
      <c r="K65" s="10">
        <f>IF(OR(A65="",J65="",J65=0,G65="",NOT(ISNUMBER(G65)),NOT(ISNUMBER(Assumptions!$B$4))),"",MAX(0,Assumptions!$B$4-G65))</f>
        <v/>
      </c>
      <c r="L65" s="27">
        <f>IF(A65="","",IF(J65="","",IF(J65=0,"Paid",IF(G65="","Date check",IF(COUNT(Assumptions!$B$5:$B$8)&lt;4,"Limit check",IF(K65&lt;=Assumptions!$B$5,"Current",IF(K65&lt;=Assumptions!$B$6,(Assumptions!$B$5+1)&amp;"-"&amp;Assumptions!$B$6,IF(K65&lt;=Assumptions!$B$7,(Assumptions!$B$6+1)&amp;"-"&amp;Assumptions!$B$7,IF(K65&lt;=Assumptions!$B$8,(Assumptions!$B$7+1)&amp;"-"&amp;Assumptions!$B$8,"Over "&amp;Assumptions!$B$8)))))))))</f>
        <v/>
      </c>
      <c r="M65" s="23" t="n"/>
      <c r="N65" s="23" t="n"/>
      <c r="O65" s="25" t="n"/>
      <c r="P65" s="25" t="n"/>
      <c r="Q65" s="27">
        <f>IF(A65="","",IF(NOT(ISNUMBER(Assumptions!$B$4)),"Check as-of date",IF(J65="","Enter amount",IF(AND(ISNUMBER(H65),ISNUMBER(I65),I65&gt;H65),"Check applied amount",IF(F65="","Enter invoice date",IF(G65="","Enter due date",IF(OR(NOT(ISNUMBER(F65)),NOT(ISNUMBER(G65))),"Check dates",IF(G65&lt;F65,"Check dates",IF(AND(P65&lt;&gt;"",NOT(ISNUMBER(P65))),"Check follow-up date",IF(OR(NOT(ISNUMBER(Assumptions!$B$9)),NOT(ISNUMBER(Assumptions!$B$10))),"Check priority limits",IF(M65="","Set status",IF(AND(M65="Closed",J65&gt;0),"Check closed status",IF(AND(M65&lt;&gt;"Closed",J65=0),"Close or review balance",IF(J65=0,"No balance",IF(N65="","Assign responsibility",IF(AND(J65&gt;=Assumptions!$B$9,K65&gt;=Assumptions!$B$10),"Priority review",IF(P65="","Set follow-up",IF(P65&lt;=Assumptions!$B$4,"Follow up",IF(G65&gt;Assumptions!$B$4,"Not due","Scheduled")))))))))))))))))))</f>
        <v/>
      </c>
    </row>
    <row r="66" ht="30" customHeight="1">
      <c r="A66" s="23" t="n"/>
      <c r="B66" s="24" t="n"/>
      <c r="C66" s="24" t="n"/>
      <c r="D66" s="23" t="n"/>
      <c r="E66" s="24" t="n"/>
      <c r="F66" s="25" t="n"/>
      <c r="G66" s="25" t="n"/>
      <c r="H66" s="26" t="n"/>
      <c r="I66" s="26" t="n"/>
      <c r="J66" s="15">
        <f>IF(OR(A66="",H66="",NOT(ISNUMBER(H66)),AND(I66&lt;&gt;"",NOT(ISNUMBER(I66)))),"",MAX(0,H66-IF(I66="",0,I66)))</f>
        <v/>
      </c>
      <c r="K66" s="14">
        <f>IF(OR(A66="",J66="",J66=0,G66="",NOT(ISNUMBER(G66)),NOT(ISNUMBER(Assumptions!$B$4))),"",MAX(0,Assumptions!$B$4-G66))</f>
        <v/>
      </c>
      <c r="L66" s="28">
        <f>IF(A66="","",IF(J66="","",IF(J66=0,"Paid",IF(G66="","Date check",IF(COUNT(Assumptions!$B$5:$B$8)&lt;4,"Limit check",IF(K66&lt;=Assumptions!$B$5,"Current",IF(K66&lt;=Assumptions!$B$6,(Assumptions!$B$5+1)&amp;"-"&amp;Assumptions!$B$6,IF(K66&lt;=Assumptions!$B$7,(Assumptions!$B$6+1)&amp;"-"&amp;Assumptions!$B$7,IF(K66&lt;=Assumptions!$B$8,(Assumptions!$B$7+1)&amp;"-"&amp;Assumptions!$B$8,"Over "&amp;Assumptions!$B$8)))))))))</f>
        <v/>
      </c>
      <c r="M66" s="23" t="n"/>
      <c r="N66" s="23" t="n"/>
      <c r="O66" s="25" t="n"/>
      <c r="P66" s="25" t="n"/>
      <c r="Q66" s="28">
        <f>IF(A66="","",IF(NOT(ISNUMBER(Assumptions!$B$4)),"Check as-of date",IF(J66="","Enter amount",IF(AND(ISNUMBER(H66),ISNUMBER(I66),I66&gt;H66),"Check applied amount",IF(F66="","Enter invoice date",IF(G66="","Enter due date",IF(OR(NOT(ISNUMBER(F66)),NOT(ISNUMBER(G66))),"Check dates",IF(G66&lt;F66,"Check dates",IF(AND(P66&lt;&gt;"",NOT(ISNUMBER(P66))),"Check follow-up date",IF(OR(NOT(ISNUMBER(Assumptions!$B$9)),NOT(ISNUMBER(Assumptions!$B$10))),"Check priority limits",IF(M66="","Set status",IF(AND(M66="Closed",J66&gt;0),"Check closed status",IF(AND(M66&lt;&gt;"Closed",J66=0),"Close or review balance",IF(J66=0,"No balance",IF(N66="","Assign responsibility",IF(AND(J66&gt;=Assumptions!$B$9,K66&gt;=Assumptions!$B$10),"Priority review",IF(P66="","Set follow-up",IF(P66&lt;=Assumptions!$B$4,"Follow up",IF(G66&gt;Assumptions!$B$4,"Not due","Scheduled")))))))))))))))))))</f>
        <v/>
      </c>
    </row>
    <row r="67" ht="30" customHeight="1">
      <c r="A67" s="23" t="n"/>
      <c r="B67" s="24" t="n"/>
      <c r="C67" s="24" t="n"/>
      <c r="D67" s="23" t="n"/>
      <c r="E67" s="24" t="n"/>
      <c r="F67" s="25" t="n"/>
      <c r="G67" s="25" t="n"/>
      <c r="H67" s="26" t="n"/>
      <c r="I67" s="26" t="n"/>
      <c r="J67" s="11">
        <f>IF(OR(A67="",H67="",NOT(ISNUMBER(H67)),AND(I67&lt;&gt;"",NOT(ISNUMBER(I67)))),"",MAX(0,H67-IF(I67="",0,I67)))</f>
        <v/>
      </c>
      <c r="K67" s="10">
        <f>IF(OR(A67="",J67="",J67=0,G67="",NOT(ISNUMBER(G67)),NOT(ISNUMBER(Assumptions!$B$4))),"",MAX(0,Assumptions!$B$4-G67))</f>
        <v/>
      </c>
      <c r="L67" s="27">
        <f>IF(A67="","",IF(J67="","",IF(J67=0,"Paid",IF(G67="","Date check",IF(COUNT(Assumptions!$B$5:$B$8)&lt;4,"Limit check",IF(K67&lt;=Assumptions!$B$5,"Current",IF(K67&lt;=Assumptions!$B$6,(Assumptions!$B$5+1)&amp;"-"&amp;Assumptions!$B$6,IF(K67&lt;=Assumptions!$B$7,(Assumptions!$B$6+1)&amp;"-"&amp;Assumptions!$B$7,IF(K67&lt;=Assumptions!$B$8,(Assumptions!$B$7+1)&amp;"-"&amp;Assumptions!$B$8,"Over "&amp;Assumptions!$B$8)))))))))</f>
        <v/>
      </c>
      <c r="M67" s="23" t="n"/>
      <c r="N67" s="23" t="n"/>
      <c r="O67" s="25" t="n"/>
      <c r="P67" s="25" t="n"/>
      <c r="Q67" s="27">
        <f>IF(A67="","",IF(NOT(ISNUMBER(Assumptions!$B$4)),"Check as-of date",IF(J67="","Enter amount",IF(AND(ISNUMBER(H67),ISNUMBER(I67),I67&gt;H67),"Check applied amount",IF(F67="","Enter invoice date",IF(G67="","Enter due date",IF(OR(NOT(ISNUMBER(F67)),NOT(ISNUMBER(G67))),"Check dates",IF(G67&lt;F67,"Check dates",IF(AND(P67&lt;&gt;"",NOT(ISNUMBER(P67))),"Check follow-up date",IF(OR(NOT(ISNUMBER(Assumptions!$B$9)),NOT(ISNUMBER(Assumptions!$B$10))),"Check priority limits",IF(M67="","Set status",IF(AND(M67="Closed",J67&gt;0),"Check closed status",IF(AND(M67&lt;&gt;"Closed",J67=0),"Close or review balance",IF(J67=0,"No balance",IF(N67="","Assign responsibility",IF(AND(J67&gt;=Assumptions!$B$9,K67&gt;=Assumptions!$B$10),"Priority review",IF(P67="","Set follow-up",IF(P67&lt;=Assumptions!$B$4,"Follow up",IF(G67&gt;Assumptions!$B$4,"Not due","Scheduled")))))))))))))))))))</f>
        <v/>
      </c>
    </row>
    <row r="68" ht="30" customHeight="1">
      <c r="A68" s="23" t="n"/>
      <c r="B68" s="24" t="n"/>
      <c r="C68" s="24" t="n"/>
      <c r="D68" s="23" t="n"/>
      <c r="E68" s="24" t="n"/>
      <c r="F68" s="25" t="n"/>
      <c r="G68" s="25" t="n"/>
      <c r="H68" s="26" t="n"/>
      <c r="I68" s="26" t="n"/>
      <c r="J68" s="15">
        <f>IF(OR(A68="",H68="",NOT(ISNUMBER(H68)),AND(I68&lt;&gt;"",NOT(ISNUMBER(I68)))),"",MAX(0,H68-IF(I68="",0,I68)))</f>
        <v/>
      </c>
      <c r="K68" s="14">
        <f>IF(OR(A68="",J68="",J68=0,G68="",NOT(ISNUMBER(G68)),NOT(ISNUMBER(Assumptions!$B$4))),"",MAX(0,Assumptions!$B$4-G68))</f>
        <v/>
      </c>
      <c r="L68" s="28">
        <f>IF(A68="","",IF(J68="","",IF(J68=0,"Paid",IF(G68="","Date check",IF(COUNT(Assumptions!$B$5:$B$8)&lt;4,"Limit check",IF(K68&lt;=Assumptions!$B$5,"Current",IF(K68&lt;=Assumptions!$B$6,(Assumptions!$B$5+1)&amp;"-"&amp;Assumptions!$B$6,IF(K68&lt;=Assumptions!$B$7,(Assumptions!$B$6+1)&amp;"-"&amp;Assumptions!$B$7,IF(K68&lt;=Assumptions!$B$8,(Assumptions!$B$7+1)&amp;"-"&amp;Assumptions!$B$8,"Over "&amp;Assumptions!$B$8)))))))))</f>
        <v/>
      </c>
      <c r="M68" s="23" t="n"/>
      <c r="N68" s="23" t="n"/>
      <c r="O68" s="25" t="n"/>
      <c r="P68" s="25" t="n"/>
      <c r="Q68" s="28">
        <f>IF(A68="","",IF(NOT(ISNUMBER(Assumptions!$B$4)),"Check as-of date",IF(J68="","Enter amount",IF(AND(ISNUMBER(H68),ISNUMBER(I68),I68&gt;H68),"Check applied amount",IF(F68="","Enter invoice date",IF(G68="","Enter due date",IF(OR(NOT(ISNUMBER(F68)),NOT(ISNUMBER(G68))),"Check dates",IF(G68&lt;F68,"Check dates",IF(AND(P68&lt;&gt;"",NOT(ISNUMBER(P68))),"Check follow-up date",IF(OR(NOT(ISNUMBER(Assumptions!$B$9)),NOT(ISNUMBER(Assumptions!$B$10))),"Check priority limits",IF(M68="","Set status",IF(AND(M68="Closed",J68&gt;0),"Check closed status",IF(AND(M68&lt;&gt;"Closed",J68=0),"Close or review balance",IF(J68=0,"No balance",IF(N68="","Assign responsibility",IF(AND(J68&gt;=Assumptions!$B$9,K68&gt;=Assumptions!$B$10),"Priority review",IF(P68="","Set follow-up",IF(P68&lt;=Assumptions!$B$4,"Follow up",IF(G68&gt;Assumptions!$B$4,"Not due","Scheduled")))))))))))))))))))</f>
        <v/>
      </c>
    </row>
    <row r="69" ht="30" customHeight="1">
      <c r="A69" s="23" t="n"/>
      <c r="B69" s="24" t="n"/>
      <c r="C69" s="24" t="n"/>
      <c r="D69" s="23" t="n"/>
      <c r="E69" s="24" t="n"/>
      <c r="F69" s="25" t="n"/>
      <c r="G69" s="25" t="n"/>
      <c r="H69" s="26" t="n"/>
      <c r="I69" s="26" t="n"/>
      <c r="J69" s="11">
        <f>IF(OR(A69="",H69="",NOT(ISNUMBER(H69)),AND(I69&lt;&gt;"",NOT(ISNUMBER(I69)))),"",MAX(0,H69-IF(I69="",0,I69)))</f>
        <v/>
      </c>
      <c r="K69" s="10">
        <f>IF(OR(A69="",J69="",J69=0,G69="",NOT(ISNUMBER(G69)),NOT(ISNUMBER(Assumptions!$B$4))),"",MAX(0,Assumptions!$B$4-G69))</f>
        <v/>
      </c>
      <c r="L69" s="27">
        <f>IF(A69="","",IF(J69="","",IF(J69=0,"Paid",IF(G69="","Date check",IF(COUNT(Assumptions!$B$5:$B$8)&lt;4,"Limit check",IF(K69&lt;=Assumptions!$B$5,"Current",IF(K69&lt;=Assumptions!$B$6,(Assumptions!$B$5+1)&amp;"-"&amp;Assumptions!$B$6,IF(K69&lt;=Assumptions!$B$7,(Assumptions!$B$6+1)&amp;"-"&amp;Assumptions!$B$7,IF(K69&lt;=Assumptions!$B$8,(Assumptions!$B$7+1)&amp;"-"&amp;Assumptions!$B$8,"Over "&amp;Assumptions!$B$8)))))))))</f>
        <v/>
      </c>
      <c r="M69" s="23" t="n"/>
      <c r="N69" s="23" t="n"/>
      <c r="O69" s="25" t="n"/>
      <c r="P69" s="25" t="n"/>
      <c r="Q69" s="27">
        <f>IF(A69="","",IF(NOT(ISNUMBER(Assumptions!$B$4)),"Check as-of date",IF(J69="","Enter amount",IF(AND(ISNUMBER(H69),ISNUMBER(I69),I69&gt;H69),"Check applied amount",IF(F69="","Enter invoice date",IF(G69="","Enter due date",IF(OR(NOT(ISNUMBER(F69)),NOT(ISNUMBER(G69))),"Check dates",IF(G69&lt;F69,"Check dates",IF(AND(P69&lt;&gt;"",NOT(ISNUMBER(P69))),"Check follow-up date",IF(OR(NOT(ISNUMBER(Assumptions!$B$9)),NOT(ISNUMBER(Assumptions!$B$10))),"Check priority limits",IF(M69="","Set status",IF(AND(M69="Closed",J69&gt;0),"Check closed status",IF(AND(M69&lt;&gt;"Closed",J69=0),"Close or review balance",IF(J69=0,"No balance",IF(N69="","Assign responsibility",IF(AND(J69&gt;=Assumptions!$B$9,K69&gt;=Assumptions!$B$10),"Priority review",IF(P69="","Set follow-up",IF(P69&lt;=Assumptions!$B$4,"Follow up",IF(G69&gt;Assumptions!$B$4,"Not due","Scheduled")))))))))))))))))))</f>
        <v/>
      </c>
    </row>
    <row r="70" ht="30" customHeight="1">
      <c r="A70" s="23" t="n"/>
      <c r="B70" s="24" t="n"/>
      <c r="C70" s="24" t="n"/>
      <c r="D70" s="23" t="n"/>
      <c r="E70" s="24" t="n"/>
      <c r="F70" s="25" t="n"/>
      <c r="G70" s="25" t="n"/>
      <c r="H70" s="26" t="n"/>
      <c r="I70" s="26" t="n"/>
      <c r="J70" s="15">
        <f>IF(OR(A70="",H70="",NOT(ISNUMBER(H70)),AND(I70&lt;&gt;"",NOT(ISNUMBER(I70)))),"",MAX(0,H70-IF(I70="",0,I70)))</f>
        <v/>
      </c>
      <c r="K70" s="14">
        <f>IF(OR(A70="",J70="",J70=0,G70="",NOT(ISNUMBER(G70)),NOT(ISNUMBER(Assumptions!$B$4))),"",MAX(0,Assumptions!$B$4-G70))</f>
        <v/>
      </c>
      <c r="L70" s="28">
        <f>IF(A70="","",IF(J70="","",IF(J70=0,"Paid",IF(G70="","Date check",IF(COUNT(Assumptions!$B$5:$B$8)&lt;4,"Limit check",IF(K70&lt;=Assumptions!$B$5,"Current",IF(K70&lt;=Assumptions!$B$6,(Assumptions!$B$5+1)&amp;"-"&amp;Assumptions!$B$6,IF(K70&lt;=Assumptions!$B$7,(Assumptions!$B$6+1)&amp;"-"&amp;Assumptions!$B$7,IF(K70&lt;=Assumptions!$B$8,(Assumptions!$B$7+1)&amp;"-"&amp;Assumptions!$B$8,"Over "&amp;Assumptions!$B$8)))))))))</f>
        <v/>
      </c>
      <c r="M70" s="23" t="n"/>
      <c r="N70" s="23" t="n"/>
      <c r="O70" s="25" t="n"/>
      <c r="P70" s="25" t="n"/>
      <c r="Q70" s="28">
        <f>IF(A70="","",IF(NOT(ISNUMBER(Assumptions!$B$4)),"Check as-of date",IF(J70="","Enter amount",IF(AND(ISNUMBER(H70),ISNUMBER(I70),I70&gt;H70),"Check applied amount",IF(F70="","Enter invoice date",IF(G70="","Enter due date",IF(OR(NOT(ISNUMBER(F70)),NOT(ISNUMBER(G70))),"Check dates",IF(G70&lt;F70,"Check dates",IF(AND(P70&lt;&gt;"",NOT(ISNUMBER(P70))),"Check follow-up date",IF(OR(NOT(ISNUMBER(Assumptions!$B$9)),NOT(ISNUMBER(Assumptions!$B$10))),"Check priority limits",IF(M70="","Set status",IF(AND(M70="Closed",J70&gt;0),"Check closed status",IF(AND(M70&lt;&gt;"Closed",J70=0),"Close or review balance",IF(J70=0,"No balance",IF(N70="","Assign responsibility",IF(AND(J70&gt;=Assumptions!$B$9,K70&gt;=Assumptions!$B$10),"Priority review",IF(P70="","Set follow-up",IF(P70&lt;=Assumptions!$B$4,"Follow up",IF(G70&gt;Assumptions!$B$4,"Not due","Scheduled")))))))))))))))))))</f>
        <v/>
      </c>
    </row>
    <row r="71" ht="30" customHeight="1">
      <c r="A71" s="23" t="n"/>
      <c r="B71" s="24" t="n"/>
      <c r="C71" s="24" t="n"/>
      <c r="D71" s="23" t="n"/>
      <c r="E71" s="24" t="n"/>
      <c r="F71" s="25" t="n"/>
      <c r="G71" s="25" t="n"/>
      <c r="H71" s="26" t="n"/>
      <c r="I71" s="26" t="n"/>
      <c r="J71" s="11">
        <f>IF(OR(A71="",H71="",NOT(ISNUMBER(H71)),AND(I71&lt;&gt;"",NOT(ISNUMBER(I71)))),"",MAX(0,H71-IF(I71="",0,I71)))</f>
        <v/>
      </c>
      <c r="K71" s="10">
        <f>IF(OR(A71="",J71="",J71=0,G71="",NOT(ISNUMBER(G71)),NOT(ISNUMBER(Assumptions!$B$4))),"",MAX(0,Assumptions!$B$4-G71))</f>
        <v/>
      </c>
      <c r="L71" s="27">
        <f>IF(A71="","",IF(J71="","",IF(J71=0,"Paid",IF(G71="","Date check",IF(COUNT(Assumptions!$B$5:$B$8)&lt;4,"Limit check",IF(K71&lt;=Assumptions!$B$5,"Current",IF(K71&lt;=Assumptions!$B$6,(Assumptions!$B$5+1)&amp;"-"&amp;Assumptions!$B$6,IF(K71&lt;=Assumptions!$B$7,(Assumptions!$B$6+1)&amp;"-"&amp;Assumptions!$B$7,IF(K71&lt;=Assumptions!$B$8,(Assumptions!$B$7+1)&amp;"-"&amp;Assumptions!$B$8,"Over "&amp;Assumptions!$B$8)))))))))</f>
        <v/>
      </c>
      <c r="M71" s="23" t="n"/>
      <c r="N71" s="23" t="n"/>
      <c r="O71" s="25" t="n"/>
      <c r="P71" s="25" t="n"/>
      <c r="Q71" s="27">
        <f>IF(A71="","",IF(NOT(ISNUMBER(Assumptions!$B$4)),"Check as-of date",IF(J71="","Enter amount",IF(AND(ISNUMBER(H71),ISNUMBER(I71),I71&gt;H71),"Check applied amount",IF(F71="","Enter invoice date",IF(G71="","Enter due date",IF(OR(NOT(ISNUMBER(F71)),NOT(ISNUMBER(G71))),"Check dates",IF(G71&lt;F71,"Check dates",IF(AND(P71&lt;&gt;"",NOT(ISNUMBER(P71))),"Check follow-up date",IF(OR(NOT(ISNUMBER(Assumptions!$B$9)),NOT(ISNUMBER(Assumptions!$B$10))),"Check priority limits",IF(M71="","Set status",IF(AND(M71="Closed",J71&gt;0),"Check closed status",IF(AND(M71&lt;&gt;"Closed",J71=0),"Close or review balance",IF(J71=0,"No balance",IF(N71="","Assign responsibility",IF(AND(J71&gt;=Assumptions!$B$9,K71&gt;=Assumptions!$B$10),"Priority review",IF(P71="","Set follow-up",IF(P71&lt;=Assumptions!$B$4,"Follow up",IF(G71&gt;Assumptions!$B$4,"Not due","Scheduled")))))))))))))))))))</f>
        <v/>
      </c>
    </row>
    <row r="72" ht="30" customHeight="1">
      <c r="A72" s="23" t="n"/>
      <c r="B72" s="24" t="n"/>
      <c r="C72" s="24" t="n"/>
      <c r="D72" s="23" t="n"/>
      <c r="E72" s="24" t="n"/>
      <c r="F72" s="25" t="n"/>
      <c r="G72" s="25" t="n"/>
      <c r="H72" s="26" t="n"/>
      <c r="I72" s="26" t="n"/>
      <c r="J72" s="15">
        <f>IF(OR(A72="",H72="",NOT(ISNUMBER(H72)),AND(I72&lt;&gt;"",NOT(ISNUMBER(I72)))),"",MAX(0,H72-IF(I72="",0,I72)))</f>
        <v/>
      </c>
      <c r="K72" s="14">
        <f>IF(OR(A72="",J72="",J72=0,G72="",NOT(ISNUMBER(G72)),NOT(ISNUMBER(Assumptions!$B$4))),"",MAX(0,Assumptions!$B$4-G72))</f>
        <v/>
      </c>
      <c r="L72" s="28">
        <f>IF(A72="","",IF(J72="","",IF(J72=0,"Paid",IF(G72="","Date check",IF(COUNT(Assumptions!$B$5:$B$8)&lt;4,"Limit check",IF(K72&lt;=Assumptions!$B$5,"Current",IF(K72&lt;=Assumptions!$B$6,(Assumptions!$B$5+1)&amp;"-"&amp;Assumptions!$B$6,IF(K72&lt;=Assumptions!$B$7,(Assumptions!$B$6+1)&amp;"-"&amp;Assumptions!$B$7,IF(K72&lt;=Assumptions!$B$8,(Assumptions!$B$7+1)&amp;"-"&amp;Assumptions!$B$8,"Over "&amp;Assumptions!$B$8)))))))))</f>
        <v/>
      </c>
      <c r="M72" s="23" t="n"/>
      <c r="N72" s="23" t="n"/>
      <c r="O72" s="25" t="n"/>
      <c r="P72" s="25" t="n"/>
      <c r="Q72" s="28">
        <f>IF(A72="","",IF(NOT(ISNUMBER(Assumptions!$B$4)),"Check as-of date",IF(J72="","Enter amount",IF(AND(ISNUMBER(H72),ISNUMBER(I72),I72&gt;H72),"Check applied amount",IF(F72="","Enter invoice date",IF(G72="","Enter due date",IF(OR(NOT(ISNUMBER(F72)),NOT(ISNUMBER(G72))),"Check dates",IF(G72&lt;F72,"Check dates",IF(AND(P72&lt;&gt;"",NOT(ISNUMBER(P72))),"Check follow-up date",IF(OR(NOT(ISNUMBER(Assumptions!$B$9)),NOT(ISNUMBER(Assumptions!$B$10))),"Check priority limits",IF(M72="","Set status",IF(AND(M72="Closed",J72&gt;0),"Check closed status",IF(AND(M72&lt;&gt;"Closed",J72=0),"Close or review balance",IF(J72=0,"No balance",IF(N72="","Assign responsibility",IF(AND(J72&gt;=Assumptions!$B$9,K72&gt;=Assumptions!$B$10),"Priority review",IF(P72="","Set follow-up",IF(P72&lt;=Assumptions!$B$4,"Follow up",IF(G72&gt;Assumptions!$B$4,"Not due","Scheduled")))))))))))))))))))</f>
        <v/>
      </c>
    </row>
    <row r="73" ht="30" customHeight="1">
      <c r="A73" s="23" t="n"/>
      <c r="B73" s="24" t="n"/>
      <c r="C73" s="24" t="n"/>
      <c r="D73" s="23" t="n"/>
      <c r="E73" s="24" t="n"/>
      <c r="F73" s="25" t="n"/>
      <c r="G73" s="25" t="n"/>
      <c r="H73" s="26" t="n"/>
      <c r="I73" s="26" t="n"/>
      <c r="J73" s="11">
        <f>IF(OR(A73="",H73="",NOT(ISNUMBER(H73)),AND(I73&lt;&gt;"",NOT(ISNUMBER(I73)))),"",MAX(0,H73-IF(I73="",0,I73)))</f>
        <v/>
      </c>
      <c r="K73" s="10">
        <f>IF(OR(A73="",J73="",J73=0,G73="",NOT(ISNUMBER(G73)),NOT(ISNUMBER(Assumptions!$B$4))),"",MAX(0,Assumptions!$B$4-G73))</f>
        <v/>
      </c>
      <c r="L73" s="27">
        <f>IF(A73="","",IF(J73="","",IF(J73=0,"Paid",IF(G73="","Date check",IF(COUNT(Assumptions!$B$5:$B$8)&lt;4,"Limit check",IF(K73&lt;=Assumptions!$B$5,"Current",IF(K73&lt;=Assumptions!$B$6,(Assumptions!$B$5+1)&amp;"-"&amp;Assumptions!$B$6,IF(K73&lt;=Assumptions!$B$7,(Assumptions!$B$6+1)&amp;"-"&amp;Assumptions!$B$7,IF(K73&lt;=Assumptions!$B$8,(Assumptions!$B$7+1)&amp;"-"&amp;Assumptions!$B$8,"Over "&amp;Assumptions!$B$8)))))))))</f>
        <v/>
      </c>
      <c r="M73" s="23" t="n"/>
      <c r="N73" s="23" t="n"/>
      <c r="O73" s="25" t="n"/>
      <c r="P73" s="25" t="n"/>
      <c r="Q73" s="27">
        <f>IF(A73="","",IF(NOT(ISNUMBER(Assumptions!$B$4)),"Check as-of date",IF(J73="","Enter amount",IF(AND(ISNUMBER(H73),ISNUMBER(I73),I73&gt;H73),"Check applied amount",IF(F73="","Enter invoice date",IF(G73="","Enter due date",IF(OR(NOT(ISNUMBER(F73)),NOT(ISNUMBER(G73))),"Check dates",IF(G73&lt;F73,"Check dates",IF(AND(P73&lt;&gt;"",NOT(ISNUMBER(P73))),"Check follow-up date",IF(OR(NOT(ISNUMBER(Assumptions!$B$9)),NOT(ISNUMBER(Assumptions!$B$10))),"Check priority limits",IF(M73="","Set status",IF(AND(M73="Closed",J73&gt;0),"Check closed status",IF(AND(M73&lt;&gt;"Closed",J73=0),"Close or review balance",IF(J73=0,"No balance",IF(N73="","Assign responsibility",IF(AND(J73&gt;=Assumptions!$B$9,K73&gt;=Assumptions!$B$10),"Priority review",IF(P73="","Set follow-up",IF(P73&lt;=Assumptions!$B$4,"Follow up",IF(G73&gt;Assumptions!$B$4,"Not due","Scheduled")))))))))))))))))))</f>
        <v/>
      </c>
    </row>
    <row r="74" ht="30" customHeight="1">
      <c r="A74" s="23" t="n"/>
      <c r="B74" s="24" t="n"/>
      <c r="C74" s="24" t="n"/>
      <c r="D74" s="23" t="n"/>
      <c r="E74" s="24" t="n"/>
      <c r="F74" s="25" t="n"/>
      <c r="G74" s="25" t="n"/>
      <c r="H74" s="26" t="n"/>
      <c r="I74" s="26" t="n"/>
      <c r="J74" s="15">
        <f>IF(OR(A74="",H74="",NOT(ISNUMBER(H74)),AND(I74&lt;&gt;"",NOT(ISNUMBER(I74)))),"",MAX(0,H74-IF(I74="",0,I74)))</f>
        <v/>
      </c>
      <c r="K74" s="14">
        <f>IF(OR(A74="",J74="",J74=0,G74="",NOT(ISNUMBER(G74)),NOT(ISNUMBER(Assumptions!$B$4))),"",MAX(0,Assumptions!$B$4-G74))</f>
        <v/>
      </c>
      <c r="L74" s="28">
        <f>IF(A74="","",IF(J74="","",IF(J74=0,"Paid",IF(G74="","Date check",IF(COUNT(Assumptions!$B$5:$B$8)&lt;4,"Limit check",IF(K74&lt;=Assumptions!$B$5,"Current",IF(K74&lt;=Assumptions!$B$6,(Assumptions!$B$5+1)&amp;"-"&amp;Assumptions!$B$6,IF(K74&lt;=Assumptions!$B$7,(Assumptions!$B$6+1)&amp;"-"&amp;Assumptions!$B$7,IF(K74&lt;=Assumptions!$B$8,(Assumptions!$B$7+1)&amp;"-"&amp;Assumptions!$B$8,"Over "&amp;Assumptions!$B$8)))))))))</f>
        <v/>
      </c>
      <c r="M74" s="23" t="n"/>
      <c r="N74" s="23" t="n"/>
      <c r="O74" s="25" t="n"/>
      <c r="P74" s="25" t="n"/>
      <c r="Q74" s="28">
        <f>IF(A74="","",IF(NOT(ISNUMBER(Assumptions!$B$4)),"Check as-of date",IF(J74="","Enter amount",IF(AND(ISNUMBER(H74),ISNUMBER(I74),I74&gt;H74),"Check applied amount",IF(F74="","Enter invoice date",IF(G74="","Enter due date",IF(OR(NOT(ISNUMBER(F74)),NOT(ISNUMBER(G74))),"Check dates",IF(G74&lt;F74,"Check dates",IF(AND(P74&lt;&gt;"",NOT(ISNUMBER(P74))),"Check follow-up date",IF(OR(NOT(ISNUMBER(Assumptions!$B$9)),NOT(ISNUMBER(Assumptions!$B$10))),"Check priority limits",IF(M74="","Set status",IF(AND(M74="Closed",J74&gt;0),"Check closed status",IF(AND(M74&lt;&gt;"Closed",J74=0),"Close or review balance",IF(J74=0,"No balance",IF(N74="","Assign responsibility",IF(AND(J74&gt;=Assumptions!$B$9,K74&gt;=Assumptions!$B$10),"Priority review",IF(P74="","Set follow-up",IF(P74&lt;=Assumptions!$B$4,"Follow up",IF(G74&gt;Assumptions!$B$4,"Not due","Scheduled")))))))))))))))))))</f>
        <v/>
      </c>
    </row>
    <row r="75" ht="30" customHeight="1">
      <c r="A75" s="23" t="n"/>
      <c r="B75" s="24" t="n"/>
      <c r="C75" s="24" t="n"/>
      <c r="D75" s="23" t="n"/>
      <c r="E75" s="24" t="n"/>
      <c r="F75" s="25" t="n"/>
      <c r="G75" s="25" t="n"/>
      <c r="H75" s="26" t="n"/>
      <c r="I75" s="26" t="n"/>
      <c r="J75" s="11">
        <f>IF(OR(A75="",H75="",NOT(ISNUMBER(H75)),AND(I75&lt;&gt;"",NOT(ISNUMBER(I75)))),"",MAX(0,H75-IF(I75="",0,I75)))</f>
        <v/>
      </c>
      <c r="K75" s="10">
        <f>IF(OR(A75="",J75="",J75=0,G75="",NOT(ISNUMBER(G75)),NOT(ISNUMBER(Assumptions!$B$4))),"",MAX(0,Assumptions!$B$4-G75))</f>
        <v/>
      </c>
      <c r="L75" s="27">
        <f>IF(A75="","",IF(J75="","",IF(J75=0,"Paid",IF(G75="","Date check",IF(COUNT(Assumptions!$B$5:$B$8)&lt;4,"Limit check",IF(K75&lt;=Assumptions!$B$5,"Current",IF(K75&lt;=Assumptions!$B$6,(Assumptions!$B$5+1)&amp;"-"&amp;Assumptions!$B$6,IF(K75&lt;=Assumptions!$B$7,(Assumptions!$B$6+1)&amp;"-"&amp;Assumptions!$B$7,IF(K75&lt;=Assumptions!$B$8,(Assumptions!$B$7+1)&amp;"-"&amp;Assumptions!$B$8,"Over "&amp;Assumptions!$B$8)))))))))</f>
        <v/>
      </c>
      <c r="M75" s="23" t="n"/>
      <c r="N75" s="23" t="n"/>
      <c r="O75" s="25" t="n"/>
      <c r="P75" s="25" t="n"/>
      <c r="Q75" s="27">
        <f>IF(A75="","",IF(NOT(ISNUMBER(Assumptions!$B$4)),"Check as-of date",IF(J75="","Enter amount",IF(AND(ISNUMBER(H75),ISNUMBER(I75),I75&gt;H75),"Check applied amount",IF(F75="","Enter invoice date",IF(G75="","Enter due date",IF(OR(NOT(ISNUMBER(F75)),NOT(ISNUMBER(G75))),"Check dates",IF(G75&lt;F75,"Check dates",IF(AND(P75&lt;&gt;"",NOT(ISNUMBER(P75))),"Check follow-up date",IF(OR(NOT(ISNUMBER(Assumptions!$B$9)),NOT(ISNUMBER(Assumptions!$B$10))),"Check priority limits",IF(M75="","Set status",IF(AND(M75="Closed",J75&gt;0),"Check closed status",IF(AND(M75&lt;&gt;"Closed",J75=0),"Close or review balance",IF(J75=0,"No balance",IF(N75="","Assign responsibility",IF(AND(J75&gt;=Assumptions!$B$9,K75&gt;=Assumptions!$B$10),"Priority review",IF(P75="","Set follow-up",IF(P75&lt;=Assumptions!$B$4,"Follow up",IF(G75&gt;Assumptions!$B$4,"Not due","Scheduled")))))))))))))))))))</f>
        <v/>
      </c>
    </row>
    <row r="76" ht="30" customHeight="1">
      <c r="A76" s="23" t="n"/>
      <c r="B76" s="24" t="n"/>
      <c r="C76" s="24" t="n"/>
      <c r="D76" s="23" t="n"/>
      <c r="E76" s="24" t="n"/>
      <c r="F76" s="25" t="n"/>
      <c r="G76" s="25" t="n"/>
      <c r="H76" s="26" t="n"/>
      <c r="I76" s="26" t="n"/>
      <c r="J76" s="15">
        <f>IF(OR(A76="",H76="",NOT(ISNUMBER(H76)),AND(I76&lt;&gt;"",NOT(ISNUMBER(I76)))),"",MAX(0,H76-IF(I76="",0,I76)))</f>
        <v/>
      </c>
      <c r="K76" s="14">
        <f>IF(OR(A76="",J76="",J76=0,G76="",NOT(ISNUMBER(G76)),NOT(ISNUMBER(Assumptions!$B$4))),"",MAX(0,Assumptions!$B$4-G76))</f>
        <v/>
      </c>
      <c r="L76" s="28">
        <f>IF(A76="","",IF(J76="","",IF(J76=0,"Paid",IF(G76="","Date check",IF(COUNT(Assumptions!$B$5:$B$8)&lt;4,"Limit check",IF(K76&lt;=Assumptions!$B$5,"Current",IF(K76&lt;=Assumptions!$B$6,(Assumptions!$B$5+1)&amp;"-"&amp;Assumptions!$B$6,IF(K76&lt;=Assumptions!$B$7,(Assumptions!$B$6+1)&amp;"-"&amp;Assumptions!$B$7,IF(K76&lt;=Assumptions!$B$8,(Assumptions!$B$7+1)&amp;"-"&amp;Assumptions!$B$8,"Over "&amp;Assumptions!$B$8)))))))))</f>
        <v/>
      </c>
      <c r="M76" s="23" t="n"/>
      <c r="N76" s="23" t="n"/>
      <c r="O76" s="25" t="n"/>
      <c r="P76" s="25" t="n"/>
      <c r="Q76" s="28">
        <f>IF(A76="","",IF(NOT(ISNUMBER(Assumptions!$B$4)),"Check as-of date",IF(J76="","Enter amount",IF(AND(ISNUMBER(H76),ISNUMBER(I76),I76&gt;H76),"Check applied amount",IF(F76="","Enter invoice date",IF(G76="","Enter due date",IF(OR(NOT(ISNUMBER(F76)),NOT(ISNUMBER(G76))),"Check dates",IF(G76&lt;F76,"Check dates",IF(AND(P76&lt;&gt;"",NOT(ISNUMBER(P76))),"Check follow-up date",IF(OR(NOT(ISNUMBER(Assumptions!$B$9)),NOT(ISNUMBER(Assumptions!$B$10))),"Check priority limits",IF(M76="","Set status",IF(AND(M76="Closed",J76&gt;0),"Check closed status",IF(AND(M76&lt;&gt;"Closed",J76=0),"Close or review balance",IF(J76=0,"No balance",IF(N76="","Assign responsibility",IF(AND(J76&gt;=Assumptions!$B$9,K76&gt;=Assumptions!$B$10),"Priority review",IF(P76="","Set follow-up",IF(P76&lt;=Assumptions!$B$4,"Follow up",IF(G76&gt;Assumptions!$B$4,"Not due","Scheduled")))))))))))))))))))</f>
        <v/>
      </c>
    </row>
    <row r="77" ht="30" customHeight="1">
      <c r="A77" s="23" t="n"/>
      <c r="B77" s="24" t="n"/>
      <c r="C77" s="24" t="n"/>
      <c r="D77" s="23" t="n"/>
      <c r="E77" s="24" t="n"/>
      <c r="F77" s="25" t="n"/>
      <c r="G77" s="25" t="n"/>
      <c r="H77" s="26" t="n"/>
      <c r="I77" s="26" t="n"/>
      <c r="J77" s="11">
        <f>IF(OR(A77="",H77="",NOT(ISNUMBER(H77)),AND(I77&lt;&gt;"",NOT(ISNUMBER(I77)))),"",MAX(0,H77-IF(I77="",0,I77)))</f>
        <v/>
      </c>
      <c r="K77" s="10">
        <f>IF(OR(A77="",J77="",J77=0,G77="",NOT(ISNUMBER(G77)),NOT(ISNUMBER(Assumptions!$B$4))),"",MAX(0,Assumptions!$B$4-G77))</f>
        <v/>
      </c>
      <c r="L77" s="27">
        <f>IF(A77="","",IF(J77="","",IF(J77=0,"Paid",IF(G77="","Date check",IF(COUNT(Assumptions!$B$5:$B$8)&lt;4,"Limit check",IF(K77&lt;=Assumptions!$B$5,"Current",IF(K77&lt;=Assumptions!$B$6,(Assumptions!$B$5+1)&amp;"-"&amp;Assumptions!$B$6,IF(K77&lt;=Assumptions!$B$7,(Assumptions!$B$6+1)&amp;"-"&amp;Assumptions!$B$7,IF(K77&lt;=Assumptions!$B$8,(Assumptions!$B$7+1)&amp;"-"&amp;Assumptions!$B$8,"Over "&amp;Assumptions!$B$8)))))))))</f>
        <v/>
      </c>
      <c r="M77" s="23" t="n"/>
      <c r="N77" s="23" t="n"/>
      <c r="O77" s="25" t="n"/>
      <c r="P77" s="25" t="n"/>
      <c r="Q77" s="27">
        <f>IF(A77="","",IF(NOT(ISNUMBER(Assumptions!$B$4)),"Check as-of date",IF(J77="","Enter amount",IF(AND(ISNUMBER(H77),ISNUMBER(I77),I77&gt;H77),"Check applied amount",IF(F77="","Enter invoice date",IF(G77="","Enter due date",IF(OR(NOT(ISNUMBER(F77)),NOT(ISNUMBER(G77))),"Check dates",IF(G77&lt;F77,"Check dates",IF(AND(P77&lt;&gt;"",NOT(ISNUMBER(P77))),"Check follow-up date",IF(OR(NOT(ISNUMBER(Assumptions!$B$9)),NOT(ISNUMBER(Assumptions!$B$10))),"Check priority limits",IF(M77="","Set status",IF(AND(M77="Closed",J77&gt;0),"Check closed status",IF(AND(M77&lt;&gt;"Closed",J77=0),"Close or review balance",IF(J77=0,"No balance",IF(N77="","Assign responsibility",IF(AND(J77&gt;=Assumptions!$B$9,K77&gt;=Assumptions!$B$10),"Priority review",IF(P77="","Set follow-up",IF(P77&lt;=Assumptions!$B$4,"Follow up",IF(G77&gt;Assumptions!$B$4,"Not due","Scheduled")))))))))))))))))))</f>
        <v/>
      </c>
    </row>
    <row r="78" ht="30" customHeight="1">
      <c r="A78" s="23" t="n"/>
      <c r="B78" s="24" t="n"/>
      <c r="C78" s="24" t="n"/>
      <c r="D78" s="23" t="n"/>
      <c r="E78" s="24" t="n"/>
      <c r="F78" s="25" t="n"/>
      <c r="G78" s="25" t="n"/>
      <c r="H78" s="26" t="n"/>
      <c r="I78" s="26" t="n"/>
      <c r="J78" s="15">
        <f>IF(OR(A78="",H78="",NOT(ISNUMBER(H78)),AND(I78&lt;&gt;"",NOT(ISNUMBER(I78)))),"",MAX(0,H78-IF(I78="",0,I78)))</f>
        <v/>
      </c>
      <c r="K78" s="14">
        <f>IF(OR(A78="",J78="",J78=0,G78="",NOT(ISNUMBER(G78)),NOT(ISNUMBER(Assumptions!$B$4))),"",MAX(0,Assumptions!$B$4-G78))</f>
        <v/>
      </c>
      <c r="L78" s="28">
        <f>IF(A78="","",IF(J78="","",IF(J78=0,"Paid",IF(G78="","Date check",IF(COUNT(Assumptions!$B$5:$B$8)&lt;4,"Limit check",IF(K78&lt;=Assumptions!$B$5,"Current",IF(K78&lt;=Assumptions!$B$6,(Assumptions!$B$5+1)&amp;"-"&amp;Assumptions!$B$6,IF(K78&lt;=Assumptions!$B$7,(Assumptions!$B$6+1)&amp;"-"&amp;Assumptions!$B$7,IF(K78&lt;=Assumptions!$B$8,(Assumptions!$B$7+1)&amp;"-"&amp;Assumptions!$B$8,"Over "&amp;Assumptions!$B$8)))))))))</f>
        <v/>
      </c>
      <c r="M78" s="23" t="n"/>
      <c r="N78" s="23" t="n"/>
      <c r="O78" s="25" t="n"/>
      <c r="P78" s="25" t="n"/>
      <c r="Q78" s="28">
        <f>IF(A78="","",IF(NOT(ISNUMBER(Assumptions!$B$4)),"Check as-of date",IF(J78="","Enter amount",IF(AND(ISNUMBER(H78),ISNUMBER(I78),I78&gt;H78),"Check applied amount",IF(F78="","Enter invoice date",IF(G78="","Enter due date",IF(OR(NOT(ISNUMBER(F78)),NOT(ISNUMBER(G78))),"Check dates",IF(G78&lt;F78,"Check dates",IF(AND(P78&lt;&gt;"",NOT(ISNUMBER(P78))),"Check follow-up date",IF(OR(NOT(ISNUMBER(Assumptions!$B$9)),NOT(ISNUMBER(Assumptions!$B$10))),"Check priority limits",IF(M78="","Set status",IF(AND(M78="Closed",J78&gt;0),"Check closed status",IF(AND(M78&lt;&gt;"Closed",J78=0),"Close or review balance",IF(J78=0,"No balance",IF(N78="","Assign responsibility",IF(AND(J78&gt;=Assumptions!$B$9,K78&gt;=Assumptions!$B$10),"Priority review",IF(P78="","Set follow-up",IF(P78&lt;=Assumptions!$B$4,"Follow up",IF(G78&gt;Assumptions!$B$4,"Not due","Scheduled")))))))))))))))))))</f>
        <v/>
      </c>
    </row>
    <row r="79" ht="30" customHeight="1">
      <c r="A79" s="23" t="n"/>
      <c r="B79" s="24" t="n"/>
      <c r="C79" s="24" t="n"/>
      <c r="D79" s="23" t="n"/>
      <c r="E79" s="24" t="n"/>
      <c r="F79" s="25" t="n"/>
      <c r="G79" s="25" t="n"/>
      <c r="H79" s="26" t="n"/>
      <c r="I79" s="26" t="n"/>
      <c r="J79" s="11">
        <f>IF(OR(A79="",H79="",NOT(ISNUMBER(H79)),AND(I79&lt;&gt;"",NOT(ISNUMBER(I79)))),"",MAX(0,H79-IF(I79="",0,I79)))</f>
        <v/>
      </c>
      <c r="K79" s="10">
        <f>IF(OR(A79="",J79="",J79=0,G79="",NOT(ISNUMBER(G79)),NOT(ISNUMBER(Assumptions!$B$4))),"",MAX(0,Assumptions!$B$4-G79))</f>
        <v/>
      </c>
      <c r="L79" s="27">
        <f>IF(A79="","",IF(J79="","",IF(J79=0,"Paid",IF(G79="","Date check",IF(COUNT(Assumptions!$B$5:$B$8)&lt;4,"Limit check",IF(K79&lt;=Assumptions!$B$5,"Current",IF(K79&lt;=Assumptions!$B$6,(Assumptions!$B$5+1)&amp;"-"&amp;Assumptions!$B$6,IF(K79&lt;=Assumptions!$B$7,(Assumptions!$B$6+1)&amp;"-"&amp;Assumptions!$B$7,IF(K79&lt;=Assumptions!$B$8,(Assumptions!$B$7+1)&amp;"-"&amp;Assumptions!$B$8,"Over "&amp;Assumptions!$B$8)))))))))</f>
        <v/>
      </c>
      <c r="M79" s="23" t="n"/>
      <c r="N79" s="23" t="n"/>
      <c r="O79" s="25" t="n"/>
      <c r="P79" s="25" t="n"/>
      <c r="Q79" s="27">
        <f>IF(A79="","",IF(NOT(ISNUMBER(Assumptions!$B$4)),"Check as-of date",IF(J79="","Enter amount",IF(AND(ISNUMBER(H79),ISNUMBER(I79),I79&gt;H79),"Check applied amount",IF(F79="","Enter invoice date",IF(G79="","Enter due date",IF(OR(NOT(ISNUMBER(F79)),NOT(ISNUMBER(G79))),"Check dates",IF(G79&lt;F79,"Check dates",IF(AND(P79&lt;&gt;"",NOT(ISNUMBER(P79))),"Check follow-up date",IF(OR(NOT(ISNUMBER(Assumptions!$B$9)),NOT(ISNUMBER(Assumptions!$B$10))),"Check priority limits",IF(M79="","Set status",IF(AND(M79="Closed",J79&gt;0),"Check closed status",IF(AND(M79&lt;&gt;"Closed",J79=0),"Close or review balance",IF(J79=0,"No balance",IF(N79="","Assign responsibility",IF(AND(J79&gt;=Assumptions!$B$9,K79&gt;=Assumptions!$B$10),"Priority review",IF(P79="","Set follow-up",IF(P79&lt;=Assumptions!$B$4,"Follow up",IF(G79&gt;Assumptions!$B$4,"Not due","Scheduled")))))))))))))))))))</f>
        <v/>
      </c>
    </row>
    <row r="80" ht="30" customHeight="1">
      <c r="A80" s="23" t="n"/>
      <c r="B80" s="24" t="n"/>
      <c r="C80" s="24" t="n"/>
      <c r="D80" s="23" t="n"/>
      <c r="E80" s="24" t="n"/>
      <c r="F80" s="25" t="n"/>
      <c r="G80" s="25" t="n"/>
      <c r="H80" s="26" t="n"/>
      <c r="I80" s="26" t="n"/>
      <c r="J80" s="15">
        <f>IF(OR(A80="",H80="",NOT(ISNUMBER(H80)),AND(I80&lt;&gt;"",NOT(ISNUMBER(I80)))),"",MAX(0,H80-IF(I80="",0,I80)))</f>
        <v/>
      </c>
      <c r="K80" s="14">
        <f>IF(OR(A80="",J80="",J80=0,G80="",NOT(ISNUMBER(G80)),NOT(ISNUMBER(Assumptions!$B$4))),"",MAX(0,Assumptions!$B$4-G80))</f>
        <v/>
      </c>
      <c r="L80" s="28">
        <f>IF(A80="","",IF(J80="","",IF(J80=0,"Paid",IF(G80="","Date check",IF(COUNT(Assumptions!$B$5:$B$8)&lt;4,"Limit check",IF(K80&lt;=Assumptions!$B$5,"Current",IF(K80&lt;=Assumptions!$B$6,(Assumptions!$B$5+1)&amp;"-"&amp;Assumptions!$B$6,IF(K80&lt;=Assumptions!$B$7,(Assumptions!$B$6+1)&amp;"-"&amp;Assumptions!$B$7,IF(K80&lt;=Assumptions!$B$8,(Assumptions!$B$7+1)&amp;"-"&amp;Assumptions!$B$8,"Over "&amp;Assumptions!$B$8)))))))))</f>
        <v/>
      </c>
      <c r="M80" s="23" t="n"/>
      <c r="N80" s="23" t="n"/>
      <c r="O80" s="25" t="n"/>
      <c r="P80" s="25" t="n"/>
      <c r="Q80" s="28">
        <f>IF(A80="","",IF(NOT(ISNUMBER(Assumptions!$B$4)),"Check as-of date",IF(J80="","Enter amount",IF(AND(ISNUMBER(H80),ISNUMBER(I80),I80&gt;H80),"Check applied amount",IF(F80="","Enter invoice date",IF(G80="","Enter due date",IF(OR(NOT(ISNUMBER(F80)),NOT(ISNUMBER(G80))),"Check dates",IF(G80&lt;F80,"Check dates",IF(AND(P80&lt;&gt;"",NOT(ISNUMBER(P80))),"Check follow-up date",IF(OR(NOT(ISNUMBER(Assumptions!$B$9)),NOT(ISNUMBER(Assumptions!$B$10))),"Check priority limits",IF(M80="","Set status",IF(AND(M80="Closed",J80&gt;0),"Check closed status",IF(AND(M80&lt;&gt;"Closed",J80=0),"Close or review balance",IF(J80=0,"No balance",IF(N80="","Assign responsibility",IF(AND(J80&gt;=Assumptions!$B$9,K80&gt;=Assumptions!$B$10),"Priority review",IF(P80="","Set follow-up",IF(P80&lt;=Assumptions!$B$4,"Follow up",IF(G80&gt;Assumptions!$B$4,"Not due","Scheduled")))))))))))))))))))</f>
        <v/>
      </c>
    </row>
    <row r="81" ht="30" customHeight="1">
      <c r="A81" s="23" t="n"/>
      <c r="B81" s="24" t="n"/>
      <c r="C81" s="24" t="n"/>
      <c r="D81" s="23" t="n"/>
      <c r="E81" s="24" t="n"/>
      <c r="F81" s="25" t="n"/>
      <c r="G81" s="25" t="n"/>
      <c r="H81" s="26" t="n"/>
      <c r="I81" s="26" t="n"/>
      <c r="J81" s="11">
        <f>IF(OR(A81="",H81="",NOT(ISNUMBER(H81)),AND(I81&lt;&gt;"",NOT(ISNUMBER(I81)))),"",MAX(0,H81-IF(I81="",0,I81)))</f>
        <v/>
      </c>
      <c r="K81" s="10">
        <f>IF(OR(A81="",J81="",J81=0,G81="",NOT(ISNUMBER(G81)),NOT(ISNUMBER(Assumptions!$B$4))),"",MAX(0,Assumptions!$B$4-G81))</f>
        <v/>
      </c>
      <c r="L81" s="27">
        <f>IF(A81="","",IF(J81="","",IF(J81=0,"Paid",IF(G81="","Date check",IF(COUNT(Assumptions!$B$5:$B$8)&lt;4,"Limit check",IF(K81&lt;=Assumptions!$B$5,"Current",IF(K81&lt;=Assumptions!$B$6,(Assumptions!$B$5+1)&amp;"-"&amp;Assumptions!$B$6,IF(K81&lt;=Assumptions!$B$7,(Assumptions!$B$6+1)&amp;"-"&amp;Assumptions!$B$7,IF(K81&lt;=Assumptions!$B$8,(Assumptions!$B$7+1)&amp;"-"&amp;Assumptions!$B$8,"Over "&amp;Assumptions!$B$8)))))))))</f>
        <v/>
      </c>
      <c r="M81" s="23" t="n"/>
      <c r="N81" s="23" t="n"/>
      <c r="O81" s="25" t="n"/>
      <c r="P81" s="25" t="n"/>
      <c r="Q81" s="27">
        <f>IF(A81="","",IF(NOT(ISNUMBER(Assumptions!$B$4)),"Check as-of date",IF(J81="","Enter amount",IF(AND(ISNUMBER(H81),ISNUMBER(I81),I81&gt;H81),"Check applied amount",IF(F81="","Enter invoice date",IF(G81="","Enter due date",IF(OR(NOT(ISNUMBER(F81)),NOT(ISNUMBER(G81))),"Check dates",IF(G81&lt;F81,"Check dates",IF(AND(P81&lt;&gt;"",NOT(ISNUMBER(P81))),"Check follow-up date",IF(OR(NOT(ISNUMBER(Assumptions!$B$9)),NOT(ISNUMBER(Assumptions!$B$10))),"Check priority limits",IF(M81="","Set status",IF(AND(M81="Closed",J81&gt;0),"Check closed status",IF(AND(M81&lt;&gt;"Closed",J81=0),"Close or review balance",IF(J81=0,"No balance",IF(N81="","Assign responsibility",IF(AND(J81&gt;=Assumptions!$B$9,K81&gt;=Assumptions!$B$10),"Priority review",IF(P81="","Set follow-up",IF(P81&lt;=Assumptions!$B$4,"Follow up",IF(G81&gt;Assumptions!$B$4,"Not due","Scheduled")))))))))))))))))))</f>
        <v/>
      </c>
    </row>
    <row r="82" ht="30" customHeight="1">
      <c r="A82" s="23" t="n"/>
      <c r="B82" s="24" t="n"/>
      <c r="C82" s="24" t="n"/>
      <c r="D82" s="23" t="n"/>
      <c r="E82" s="24" t="n"/>
      <c r="F82" s="25" t="n"/>
      <c r="G82" s="25" t="n"/>
      <c r="H82" s="26" t="n"/>
      <c r="I82" s="26" t="n"/>
      <c r="J82" s="15">
        <f>IF(OR(A82="",H82="",NOT(ISNUMBER(H82)),AND(I82&lt;&gt;"",NOT(ISNUMBER(I82)))),"",MAX(0,H82-IF(I82="",0,I82)))</f>
        <v/>
      </c>
      <c r="K82" s="14">
        <f>IF(OR(A82="",J82="",J82=0,G82="",NOT(ISNUMBER(G82)),NOT(ISNUMBER(Assumptions!$B$4))),"",MAX(0,Assumptions!$B$4-G82))</f>
        <v/>
      </c>
      <c r="L82" s="28">
        <f>IF(A82="","",IF(J82="","",IF(J82=0,"Paid",IF(G82="","Date check",IF(COUNT(Assumptions!$B$5:$B$8)&lt;4,"Limit check",IF(K82&lt;=Assumptions!$B$5,"Current",IF(K82&lt;=Assumptions!$B$6,(Assumptions!$B$5+1)&amp;"-"&amp;Assumptions!$B$6,IF(K82&lt;=Assumptions!$B$7,(Assumptions!$B$6+1)&amp;"-"&amp;Assumptions!$B$7,IF(K82&lt;=Assumptions!$B$8,(Assumptions!$B$7+1)&amp;"-"&amp;Assumptions!$B$8,"Over "&amp;Assumptions!$B$8)))))))))</f>
        <v/>
      </c>
      <c r="M82" s="23" t="n"/>
      <c r="N82" s="23" t="n"/>
      <c r="O82" s="25" t="n"/>
      <c r="P82" s="25" t="n"/>
      <c r="Q82" s="28">
        <f>IF(A82="","",IF(NOT(ISNUMBER(Assumptions!$B$4)),"Check as-of date",IF(J82="","Enter amount",IF(AND(ISNUMBER(H82),ISNUMBER(I82),I82&gt;H82),"Check applied amount",IF(F82="","Enter invoice date",IF(G82="","Enter due date",IF(OR(NOT(ISNUMBER(F82)),NOT(ISNUMBER(G82))),"Check dates",IF(G82&lt;F82,"Check dates",IF(AND(P82&lt;&gt;"",NOT(ISNUMBER(P82))),"Check follow-up date",IF(OR(NOT(ISNUMBER(Assumptions!$B$9)),NOT(ISNUMBER(Assumptions!$B$10))),"Check priority limits",IF(M82="","Set status",IF(AND(M82="Closed",J82&gt;0),"Check closed status",IF(AND(M82&lt;&gt;"Closed",J82=0),"Close or review balance",IF(J82=0,"No balance",IF(N82="","Assign responsibility",IF(AND(J82&gt;=Assumptions!$B$9,K82&gt;=Assumptions!$B$10),"Priority review",IF(P82="","Set follow-up",IF(P82&lt;=Assumptions!$B$4,"Follow up",IF(G82&gt;Assumptions!$B$4,"Not due","Scheduled")))))))))))))))))))</f>
        <v/>
      </c>
    </row>
    <row r="83" ht="30" customHeight="1">
      <c r="A83" s="23" t="n"/>
      <c r="B83" s="24" t="n"/>
      <c r="C83" s="24" t="n"/>
      <c r="D83" s="23" t="n"/>
      <c r="E83" s="24" t="n"/>
      <c r="F83" s="25" t="n"/>
      <c r="G83" s="25" t="n"/>
      <c r="H83" s="26" t="n"/>
      <c r="I83" s="26" t="n"/>
      <c r="J83" s="11">
        <f>IF(OR(A83="",H83="",NOT(ISNUMBER(H83)),AND(I83&lt;&gt;"",NOT(ISNUMBER(I83)))),"",MAX(0,H83-IF(I83="",0,I83)))</f>
        <v/>
      </c>
      <c r="K83" s="10">
        <f>IF(OR(A83="",J83="",J83=0,G83="",NOT(ISNUMBER(G83)),NOT(ISNUMBER(Assumptions!$B$4))),"",MAX(0,Assumptions!$B$4-G83))</f>
        <v/>
      </c>
      <c r="L83" s="27">
        <f>IF(A83="","",IF(J83="","",IF(J83=0,"Paid",IF(G83="","Date check",IF(COUNT(Assumptions!$B$5:$B$8)&lt;4,"Limit check",IF(K83&lt;=Assumptions!$B$5,"Current",IF(K83&lt;=Assumptions!$B$6,(Assumptions!$B$5+1)&amp;"-"&amp;Assumptions!$B$6,IF(K83&lt;=Assumptions!$B$7,(Assumptions!$B$6+1)&amp;"-"&amp;Assumptions!$B$7,IF(K83&lt;=Assumptions!$B$8,(Assumptions!$B$7+1)&amp;"-"&amp;Assumptions!$B$8,"Over "&amp;Assumptions!$B$8)))))))))</f>
        <v/>
      </c>
      <c r="M83" s="23" t="n"/>
      <c r="N83" s="23" t="n"/>
      <c r="O83" s="25" t="n"/>
      <c r="P83" s="25" t="n"/>
      <c r="Q83" s="27">
        <f>IF(A83="","",IF(NOT(ISNUMBER(Assumptions!$B$4)),"Check as-of date",IF(J83="","Enter amount",IF(AND(ISNUMBER(H83),ISNUMBER(I83),I83&gt;H83),"Check applied amount",IF(F83="","Enter invoice date",IF(G83="","Enter due date",IF(OR(NOT(ISNUMBER(F83)),NOT(ISNUMBER(G83))),"Check dates",IF(G83&lt;F83,"Check dates",IF(AND(P83&lt;&gt;"",NOT(ISNUMBER(P83))),"Check follow-up date",IF(OR(NOT(ISNUMBER(Assumptions!$B$9)),NOT(ISNUMBER(Assumptions!$B$10))),"Check priority limits",IF(M83="","Set status",IF(AND(M83="Closed",J83&gt;0),"Check closed status",IF(AND(M83&lt;&gt;"Closed",J83=0),"Close or review balance",IF(J83=0,"No balance",IF(N83="","Assign responsibility",IF(AND(J83&gt;=Assumptions!$B$9,K83&gt;=Assumptions!$B$10),"Priority review",IF(P83="","Set follow-up",IF(P83&lt;=Assumptions!$B$4,"Follow up",IF(G83&gt;Assumptions!$B$4,"Not due","Scheduled")))))))))))))))))))</f>
        <v/>
      </c>
    </row>
    <row r="84" ht="30" customHeight="1">
      <c r="A84" s="23" t="n"/>
      <c r="B84" s="24" t="n"/>
      <c r="C84" s="24" t="n"/>
      <c r="D84" s="23" t="n"/>
      <c r="E84" s="24" t="n"/>
      <c r="F84" s="25" t="n"/>
      <c r="G84" s="25" t="n"/>
      <c r="H84" s="26" t="n"/>
      <c r="I84" s="26" t="n"/>
      <c r="J84" s="15">
        <f>IF(OR(A84="",H84="",NOT(ISNUMBER(H84)),AND(I84&lt;&gt;"",NOT(ISNUMBER(I84)))),"",MAX(0,H84-IF(I84="",0,I84)))</f>
        <v/>
      </c>
      <c r="K84" s="14">
        <f>IF(OR(A84="",J84="",J84=0,G84="",NOT(ISNUMBER(G84)),NOT(ISNUMBER(Assumptions!$B$4))),"",MAX(0,Assumptions!$B$4-G84))</f>
        <v/>
      </c>
      <c r="L84" s="28">
        <f>IF(A84="","",IF(J84="","",IF(J84=0,"Paid",IF(G84="","Date check",IF(COUNT(Assumptions!$B$5:$B$8)&lt;4,"Limit check",IF(K84&lt;=Assumptions!$B$5,"Current",IF(K84&lt;=Assumptions!$B$6,(Assumptions!$B$5+1)&amp;"-"&amp;Assumptions!$B$6,IF(K84&lt;=Assumptions!$B$7,(Assumptions!$B$6+1)&amp;"-"&amp;Assumptions!$B$7,IF(K84&lt;=Assumptions!$B$8,(Assumptions!$B$7+1)&amp;"-"&amp;Assumptions!$B$8,"Over "&amp;Assumptions!$B$8)))))))))</f>
        <v/>
      </c>
      <c r="M84" s="23" t="n"/>
      <c r="N84" s="23" t="n"/>
      <c r="O84" s="25" t="n"/>
      <c r="P84" s="25" t="n"/>
      <c r="Q84" s="28">
        <f>IF(A84="","",IF(NOT(ISNUMBER(Assumptions!$B$4)),"Check as-of date",IF(J84="","Enter amount",IF(AND(ISNUMBER(H84),ISNUMBER(I84),I84&gt;H84),"Check applied amount",IF(F84="","Enter invoice date",IF(G84="","Enter due date",IF(OR(NOT(ISNUMBER(F84)),NOT(ISNUMBER(G84))),"Check dates",IF(G84&lt;F84,"Check dates",IF(AND(P84&lt;&gt;"",NOT(ISNUMBER(P84))),"Check follow-up date",IF(OR(NOT(ISNUMBER(Assumptions!$B$9)),NOT(ISNUMBER(Assumptions!$B$10))),"Check priority limits",IF(M84="","Set status",IF(AND(M84="Closed",J84&gt;0),"Check closed status",IF(AND(M84&lt;&gt;"Closed",J84=0),"Close or review balance",IF(J84=0,"No balance",IF(N84="","Assign responsibility",IF(AND(J84&gt;=Assumptions!$B$9,K84&gt;=Assumptions!$B$10),"Priority review",IF(P84="","Set follow-up",IF(P84&lt;=Assumptions!$B$4,"Follow up",IF(G84&gt;Assumptions!$B$4,"Not due","Scheduled")))))))))))))))))))</f>
        <v/>
      </c>
    </row>
    <row r="85" ht="30" customHeight="1">
      <c r="A85" s="23" t="n"/>
      <c r="B85" s="24" t="n"/>
      <c r="C85" s="24" t="n"/>
      <c r="D85" s="23" t="n"/>
      <c r="E85" s="24" t="n"/>
      <c r="F85" s="25" t="n"/>
      <c r="G85" s="25" t="n"/>
      <c r="H85" s="26" t="n"/>
      <c r="I85" s="26" t="n"/>
      <c r="J85" s="11">
        <f>IF(OR(A85="",H85="",NOT(ISNUMBER(H85)),AND(I85&lt;&gt;"",NOT(ISNUMBER(I85)))),"",MAX(0,H85-IF(I85="",0,I85)))</f>
        <v/>
      </c>
      <c r="K85" s="10">
        <f>IF(OR(A85="",J85="",J85=0,G85="",NOT(ISNUMBER(G85)),NOT(ISNUMBER(Assumptions!$B$4))),"",MAX(0,Assumptions!$B$4-G85))</f>
        <v/>
      </c>
      <c r="L85" s="27">
        <f>IF(A85="","",IF(J85="","",IF(J85=0,"Paid",IF(G85="","Date check",IF(COUNT(Assumptions!$B$5:$B$8)&lt;4,"Limit check",IF(K85&lt;=Assumptions!$B$5,"Current",IF(K85&lt;=Assumptions!$B$6,(Assumptions!$B$5+1)&amp;"-"&amp;Assumptions!$B$6,IF(K85&lt;=Assumptions!$B$7,(Assumptions!$B$6+1)&amp;"-"&amp;Assumptions!$B$7,IF(K85&lt;=Assumptions!$B$8,(Assumptions!$B$7+1)&amp;"-"&amp;Assumptions!$B$8,"Over "&amp;Assumptions!$B$8)))))))))</f>
        <v/>
      </c>
      <c r="M85" s="23" t="n"/>
      <c r="N85" s="23" t="n"/>
      <c r="O85" s="25" t="n"/>
      <c r="P85" s="25" t="n"/>
      <c r="Q85" s="27">
        <f>IF(A85="","",IF(NOT(ISNUMBER(Assumptions!$B$4)),"Check as-of date",IF(J85="","Enter amount",IF(AND(ISNUMBER(H85),ISNUMBER(I85),I85&gt;H85),"Check applied amount",IF(F85="","Enter invoice date",IF(G85="","Enter due date",IF(OR(NOT(ISNUMBER(F85)),NOT(ISNUMBER(G85))),"Check dates",IF(G85&lt;F85,"Check dates",IF(AND(P85&lt;&gt;"",NOT(ISNUMBER(P85))),"Check follow-up date",IF(OR(NOT(ISNUMBER(Assumptions!$B$9)),NOT(ISNUMBER(Assumptions!$B$10))),"Check priority limits",IF(M85="","Set status",IF(AND(M85="Closed",J85&gt;0),"Check closed status",IF(AND(M85&lt;&gt;"Closed",J85=0),"Close or review balance",IF(J85=0,"No balance",IF(N85="","Assign responsibility",IF(AND(J85&gt;=Assumptions!$B$9,K85&gt;=Assumptions!$B$10),"Priority review",IF(P85="","Set follow-up",IF(P85&lt;=Assumptions!$B$4,"Follow up",IF(G85&gt;Assumptions!$B$4,"Not due","Scheduled")))))))))))))))))))</f>
        <v/>
      </c>
    </row>
    <row r="86" ht="30" customHeight="1">
      <c r="A86" s="23" t="n"/>
      <c r="B86" s="24" t="n"/>
      <c r="C86" s="24" t="n"/>
      <c r="D86" s="23" t="n"/>
      <c r="E86" s="24" t="n"/>
      <c r="F86" s="25" t="n"/>
      <c r="G86" s="25" t="n"/>
      <c r="H86" s="26" t="n"/>
      <c r="I86" s="26" t="n"/>
      <c r="J86" s="15">
        <f>IF(OR(A86="",H86="",NOT(ISNUMBER(H86)),AND(I86&lt;&gt;"",NOT(ISNUMBER(I86)))),"",MAX(0,H86-IF(I86="",0,I86)))</f>
        <v/>
      </c>
      <c r="K86" s="14">
        <f>IF(OR(A86="",J86="",J86=0,G86="",NOT(ISNUMBER(G86)),NOT(ISNUMBER(Assumptions!$B$4))),"",MAX(0,Assumptions!$B$4-G86))</f>
        <v/>
      </c>
      <c r="L86" s="28">
        <f>IF(A86="","",IF(J86="","",IF(J86=0,"Paid",IF(G86="","Date check",IF(COUNT(Assumptions!$B$5:$B$8)&lt;4,"Limit check",IF(K86&lt;=Assumptions!$B$5,"Current",IF(K86&lt;=Assumptions!$B$6,(Assumptions!$B$5+1)&amp;"-"&amp;Assumptions!$B$6,IF(K86&lt;=Assumptions!$B$7,(Assumptions!$B$6+1)&amp;"-"&amp;Assumptions!$B$7,IF(K86&lt;=Assumptions!$B$8,(Assumptions!$B$7+1)&amp;"-"&amp;Assumptions!$B$8,"Over "&amp;Assumptions!$B$8)))))))))</f>
        <v/>
      </c>
      <c r="M86" s="23" t="n"/>
      <c r="N86" s="23" t="n"/>
      <c r="O86" s="25" t="n"/>
      <c r="P86" s="25" t="n"/>
      <c r="Q86" s="28">
        <f>IF(A86="","",IF(NOT(ISNUMBER(Assumptions!$B$4)),"Check as-of date",IF(J86="","Enter amount",IF(AND(ISNUMBER(H86),ISNUMBER(I86),I86&gt;H86),"Check applied amount",IF(F86="","Enter invoice date",IF(G86="","Enter due date",IF(OR(NOT(ISNUMBER(F86)),NOT(ISNUMBER(G86))),"Check dates",IF(G86&lt;F86,"Check dates",IF(AND(P86&lt;&gt;"",NOT(ISNUMBER(P86))),"Check follow-up date",IF(OR(NOT(ISNUMBER(Assumptions!$B$9)),NOT(ISNUMBER(Assumptions!$B$10))),"Check priority limits",IF(M86="","Set status",IF(AND(M86="Closed",J86&gt;0),"Check closed status",IF(AND(M86&lt;&gt;"Closed",J86=0),"Close or review balance",IF(J86=0,"No balance",IF(N86="","Assign responsibility",IF(AND(J86&gt;=Assumptions!$B$9,K86&gt;=Assumptions!$B$10),"Priority review",IF(P86="","Set follow-up",IF(P86&lt;=Assumptions!$B$4,"Follow up",IF(G86&gt;Assumptions!$B$4,"Not due","Scheduled")))))))))))))))))))</f>
        <v/>
      </c>
    </row>
    <row r="87" ht="30" customHeight="1">
      <c r="A87" s="23" t="n"/>
      <c r="B87" s="24" t="n"/>
      <c r="C87" s="24" t="n"/>
      <c r="D87" s="23" t="n"/>
      <c r="E87" s="24" t="n"/>
      <c r="F87" s="25" t="n"/>
      <c r="G87" s="25" t="n"/>
      <c r="H87" s="26" t="n"/>
      <c r="I87" s="26" t="n"/>
      <c r="J87" s="11">
        <f>IF(OR(A87="",H87="",NOT(ISNUMBER(H87)),AND(I87&lt;&gt;"",NOT(ISNUMBER(I87)))),"",MAX(0,H87-IF(I87="",0,I87)))</f>
        <v/>
      </c>
      <c r="K87" s="10">
        <f>IF(OR(A87="",J87="",J87=0,G87="",NOT(ISNUMBER(G87)),NOT(ISNUMBER(Assumptions!$B$4))),"",MAX(0,Assumptions!$B$4-G87))</f>
        <v/>
      </c>
      <c r="L87" s="27">
        <f>IF(A87="","",IF(J87="","",IF(J87=0,"Paid",IF(G87="","Date check",IF(COUNT(Assumptions!$B$5:$B$8)&lt;4,"Limit check",IF(K87&lt;=Assumptions!$B$5,"Current",IF(K87&lt;=Assumptions!$B$6,(Assumptions!$B$5+1)&amp;"-"&amp;Assumptions!$B$6,IF(K87&lt;=Assumptions!$B$7,(Assumptions!$B$6+1)&amp;"-"&amp;Assumptions!$B$7,IF(K87&lt;=Assumptions!$B$8,(Assumptions!$B$7+1)&amp;"-"&amp;Assumptions!$B$8,"Over "&amp;Assumptions!$B$8)))))))))</f>
        <v/>
      </c>
      <c r="M87" s="23" t="n"/>
      <c r="N87" s="23" t="n"/>
      <c r="O87" s="25" t="n"/>
      <c r="P87" s="25" t="n"/>
      <c r="Q87" s="27">
        <f>IF(A87="","",IF(NOT(ISNUMBER(Assumptions!$B$4)),"Check as-of date",IF(J87="","Enter amount",IF(AND(ISNUMBER(H87),ISNUMBER(I87),I87&gt;H87),"Check applied amount",IF(F87="","Enter invoice date",IF(G87="","Enter due date",IF(OR(NOT(ISNUMBER(F87)),NOT(ISNUMBER(G87))),"Check dates",IF(G87&lt;F87,"Check dates",IF(AND(P87&lt;&gt;"",NOT(ISNUMBER(P87))),"Check follow-up date",IF(OR(NOT(ISNUMBER(Assumptions!$B$9)),NOT(ISNUMBER(Assumptions!$B$10))),"Check priority limits",IF(M87="","Set status",IF(AND(M87="Closed",J87&gt;0),"Check closed status",IF(AND(M87&lt;&gt;"Closed",J87=0),"Close or review balance",IF(J87=0,"No balance",IF(N87="","Assign responsibility",IF(AND(J87&gt;=Assumptions!$B$9,K87&gt;=Assumptions!$B$10),"Priority review",IF(P87="","Set follow-up",IF(P87&lt;=Assumptions!$B$4,"Follow up",IF(G87&gt;Assumptions!$B$4,"Not due","Scheduled")))))))))))))))))))</f>
        <v/>
      </c>
    </row>
    <row r="88" ht="30" customHeight="1">
      <c r="A88" s="23" t="n"/>
      <c r="B88" s="24" t="n"/>
      <c r="C88" s="24" t="n"/>
      <c r="D88" s="23" t="n"/>
      <c r="E88" s="24" t="n"/>
      <c r="F88" s="25" t="n"/>
      <c r="G88" s="25" t="n"/>
      <c r="H88" s="26" t="n"/>
      <c r="I88" s="26" t="n"/>
      <c r="J88" s="15">
        <f>IF(OR(A88="",H88="",NOT(ISNUMBER(H88)),AND(I88&lt;&gt;"",NOT(ISNUMBER(I88)))),"",MAX(0,H88-IF(I88="",0,I88)))</f>
        <v/>
      </c>
      <c r="K88" s="14">
        <f>IF(OR(A88="",J88="",J88=0,G88="",NOT(ISNUMBER(G88)),NOT(ISNUMBER(Assumptions!$B$4))),"",MAX(0,Assumptions!$B$4-G88))</f>
        <v/>
      </c>
      <c r="L88" s="28">
        <f>IF(A88="","",IF(J88="","",IF(J88=0,"Paid",IF(G88="","Date check",IF(COUNT(Assumptions!$B$5:$B$8)&lt;4,"Limit check",IF(K88&lt;=Assumptions!$B$5,"Current",IF(K88&lt;=Assumptions!$B$6,(Assumptions!$B$5+1)&amp;"-"&amp;Assumptions!$B$6,IF(K88&lt;=Assumptions!$B$7,(Assumptions!$B$6+1)&amp;"-"&amp;Assumptions!$B$7,IF(K88&lt;=Assumptions!$B$8,(Assumptions!$B$7+1)&amp;"-"&amp;Assumptions!$B$8,"Over "&amp;Assumptions!$B$8)))))))))</f>
        <v/>
      </c>
      <c r="M88" s="23" t="n"/>
      <c r="N88" s="23" t="n"/>
      <c r="O88" s="25" t="n"/>
      <c r="P88" s="25" t="n"/>
      <c r="Q88" s="28">
        <f>IF(A88="","",IF(NOT(ISNUMBER(Assumptions!$B$4)),"Check as-of date",IF(J88="","Enter amount",IF(AND(ISNUMBER(H88),ISNUMBER(I88),I88&gt;H88),"Check applied amount",IF(F88="","Enter invoice date",IF(G88="","Enter due date",IF(OR(NOT(ISNUMBER(F88)),NOT(ISNUMBER(G88))),"Check dates",IF(G88&lt;F88,"Check dates",IF(AND(P88&lt;&gt;"",NOT(ISNUMBER(P88))),"Check follow-up date",IF(OR(NOT(ISNUMBER(Assumptions!$B$9)),NOT(ISNUMBER(Assumptions!$B$10))),"Check priority limits",IF(M88="","Set status",IF(AND(M88="Closed",J88&gt;0),"Check closed status",IF(AND(M88&lt;&gt;"Closed",J88=0),"Close or review balance",IF(J88=0,"No balance",IF(N88="","Assign responsibility",IF(AND(J88&gt;=Assumptions!$B$9,K88&gt;=Assumptions!$B$10),"Priority review",IF(P88="","Set follow-up",IF(P88&lt;=Assumptions!$B$4,"Follow up",IF(G88&gt;Assumptions!$B$4,"Not due","Scheduled")))))))))))))))))))</f>
        <v/>
      </c>
    </row>
    <row r="89" ht="30" customHeight="1">
      <c r="A89" s="23" t="n"/>
      <c r="B89" s="24" t="n"/>
      <c r="C89" s="24" t="n"/>
      <c r="D89" s="23" t="n"/>
      <c r="E89" s="24" t="n"/>
      <c r="F89" s="25" t="n"/>
      <c r="G89" s="25" t="n"/>
      <c r="H89" s="26" t="n"/>
      <c r="I89" s="26" t="n"/>
      <c r="J89" s="11">
        <f>IF(OR(A89="",H89="",NOT(ISNUMBER(H89)),AND(I89&lt;&gt;"",NOT(ISNUMBER(I89)))),"",MAX(0,H89-IF(I89="",0,I89)))</f>
        <v/>
      </c>
      <c r="K89" s="10">
        <f>IF(OR(A89="",J89="",J89=0,G89="",NOT(ISNUMBER(G89)),NOT(ISNUMBER(Assumptions!$B$4))),"",MAX(0,Assumptions!$B$4-G89))</f>
        <v/>
      </c>
      <c r="L89" s="27">
        <f>IF(A89="","",IF(J89="","",IF(J89=0,"Paid",IF(G89="","Date check",IF(COUNT(Assumptions!$B$5:$B$8)&lt;4,"Limit check",IF(K89&lt;=Assumptions!$B$5,"Current",IF(K89&lt;=Assumptions!$B$6,(Assumptions!$B$5+1)&amp;"-"&amp;Assumptions!$B$6,IF(K89&lt;=Assumptions!$B$7,(Assumptions!$B$6+1)&amp;"-"&amp;Assumptions!$B$7,IF(K89&lt;=Assumptions!$B$8,(Assumptions!$B$7+1)&amp;"-"&amp;Assumptions!$B$8,"Over "&amp;Assumptions!$B$8)))))))))</f>
        <v/>
      </c>
      <c r="M89" s="23" t="n"/>
      <c r="N89" s="23" t="n"/>
      <c r="O89" s="25" t="n"/>
      <c r="P89" s="25" t="n"/>
      <c r="Q89" s="27">
        <f>IF(A89="","",IF(NOT(ISNUMBER(Assumptions!$B$4)),"Check as-of date",IF(J89="","Enter amount",IF(AND(ISNUMBER(H89),ISNUMBER(I89),I89&gt;H89),"Check applied amount",IF(F89="","Enter invoice date",IF(G89="","Enter due date",IF(OR(NOT(ISNUMBER(F89)),NOT(ISNUMBER(G89))),"Check dates",IF(G89&lt;F89,"Check dates",IF(AND(P89&lt;&gt;"",NOT(ISNUMBER(P89))),"Check follow-up date",IF(OR(NOT(ISNUMBER(Assumptions!$B$9)),NOT(ISNUMBER(Assumptions!$B$10))),"Check priority limits",IF(M89="","Set status",IF(AND(M89="Closed",J89&gt;0),"Check closed status",IF(AND(M89&lt;&gt;"Closed",J89=0),"Close or review balance",IF(J89=0,"No balance",IF(N89="","Assign responsibility",IF(AND(J89&gt;=Assumptions!$B$9,K89&gt;=Assumptions!$B$10),"Priority review",IF(P89="","Set follow-up",IF(P89&lt;=Assumptions!$B$4,"Follow up",IF(G89&gt;Assumptions!$B$4,"Not due","Scheduled")))))))))))))))))))</f>
        <v/>
      </c>
    </row>
    <row r="90" ht="30" customHeight="1">
      <c r="A90" s="23" t="n"/>
      <c r="B90" s="24" t="n"/>
      <c r="C90" s="24" t="n"/>
      <c r="D90" s="23" t="n"/>
      <c r="E90" s="24" t="n"/>
      <c r="F90" s="25" t="n"/>
      <c r="G90" s="25" t="n"/>
      <c r="H90" s="26" t="n"/>
      <c r="I90" s="26" t="n"/>
      <c r="J90" s="15">
        <f>IF(OR(A90="",H90="",NOT(ISNUMBER(H90)),AND(I90&lt;&gt;"",NOT(ISNUMBER(I90)))),"",MAX(0,H90-IF(I90="",0,I90)))</f>
        <v/>
      </c>
      <c r="K90" s="14">
        <f>IF(OR(A90="",J90="",J90=0,G90="",NOT(ISNUMBER(G90)),NOT(ISNUMBER(Assumptions!$B$4))),"",MAX(0,Assumptions!$B$4-G90))</f>
        <v/>
      </c>
      <c r="L90" s="28">
        <f>IF(A90="","",IF(J90="","",IF(J90=0,"Paid",IF(G90="","Date check",IF(COUNT(Assumptions!$B$5:$B$8)&lt;4,"Limit check",IF(K90&lt;=Assumptions!$B$5,"Current",IF(K90&lt;=Assumptions!$B$6,(Assumptions!$B$5+1)&amp;"-"&amp;Assumptions!$B$6,IF(K90&lt;=Assumptions!$B$7,(Assumptions!$B$6+1)&amp;"-"&amp;Assumptions!$B$7,IF(K90&lt;=Assumptions!$B$8,(Assumptions!$B$7+1)&amp;"-"&amp;Assumptions!$B$8,"Over "&amp;Assumptions!$B$8)))))))))</f>
        <v/>
      </c>
      <c r="M90" s="23" t="n"/>
      <c r="N90" s="23" t="n"/>
      <c r="O90" s="25" t="n"/>
      <c r="P90" s="25" t="n"/>
      <c r="Q90" s="28">
        <f>IF(A90="","",IF(NOT(ISNUMBER(Assumptions!$B$4)),"Check as-of date",IF(J90="","Enter amount",IF(AND(ISNUMBER(H90),ISNUMBER(I90),I90&gt;H90),"Check applied amount",IF(F90="","Enter invoice date",IF(G90="","Enter due date",IF(OR(NOT(ISNUMBER(F90)),NOT(ISNUMBER(G90))),"Check dates",IF(G90&lt;F90,"Check dates",IF(AND(P90&lt;&gt;"",NOT(ISNUMBER(P90))),"Check follow-up date",IF(OR(NOT(ISNUMBER(Assumptions!$B$9)),NOT(ISNUMBER(Assumptions!$B$10))),"Check priority limits",IF(M90="","Set status",IF(AND(M90="Closed",J90&gt;0),"Check closed status",IF(AND(M90&lt;&gt;"Closed",J90=0),"Close or review balance",IF(J90=0,"No balance",IF(N90="","Assign responsibility",IF(AND(J90&gt;=Assumptions!$B$9,K90&gt;=Assumptions!$B$10),"Priority review",IF(P90="","Set follow-up",IF(P90&lt;=Assumptions!$B$4,"Follow up",IF(G90&gt;Assumptions!$B$4,"Not due","Scheduled")))))))))))))))))))</f>
        <v/>
      </c>
    </row>
    <row r="91" ht="30" customHeight="1">
      <c r="A91" s="23" t="n"/>
      <c r="B91" s="24" t="n"/>
      <c r="C91" s="24" t="n"/>
      <c r="D91" s="23" t="n"/>
      <c r="E91" s="24" t="n"/>
      <c r="F91" s="25" t="n"/>
      <c r="G91" s="25" t="n"/>
      <c r="H91" s="26" t="n"/>
      <c r="I91" s="26" t="n"/>
      <c r="J91" s="11">
        <f>IF(OR(A91="",H91="",NOT(ISNUMBER(H91)),AND(I91&lt;&gt;"",NOT(ISNUMBER(I91)))),"",MAX(0,H91-IF(I91="",0,I91)))</f>
        <v/>
      </c>
      <c r="K91" s="10">
        <f>IF(OR(A91="",J91="",J91=0,G91="",NOT(ISNUMBER(G91)),NOT(ISNUMBER(Assumptions!$B$4))),"",MAX(0,Assumptions!$B$4-G91))</f>
        <v/>
      </c>
      <c r="L91" s="27">
        <f>IF(A91="","",IF(J91="","",IF(J91=0,"Paid",IF(G91="","Date check",IF(COUNT(Assumptions!$B$5:$B$8)&lt;4,"Limit check",IF(K91&lt;=Assumptions!$B$5,"Current",IF(K91&lt;=Assumptions!$B$6,(Assumptions!$B$5+1)&amp;"-"&amp;Assumptions!$B$6,IF(K91&lt;=Assumptions!$B$7,(Assumptions!$B$6+1)&amp;"-"&amp;Assumptions!$B$7,IF(K91&lt;=Assumptions!$B$8,(Assumptions!$B$7+1)&amp;"-"&amp;Assumptions!$B$8,"Over "&amp;Assumptions!$B$8)))))))))</f>
        <v/>
      </c>
      <c r="M91" s="23" t="n"/>
      <c r="N91" s="23" t="n"/>
      <c r="O91" s="25" t="n"/>
      <c r="P91" s="25" t="n"/>
      <c r="Q91" s="27">
        <f>IF(A91="","",IF(NOT(ISNUMBER(Assumptions!$B$4)),"Check as-of date",IF(J91="","Enter amount",IF(AND(ISNUMBER(H91),ISNUMBER(I91),I91&gt;H91),"Check applied amount",IF(F91="","Enter invoice date",IF(G91="","Enter due date",IF(OR(NOT(ISNUMBER(F91)),NOT(ISNUMBER(G91))),"Check dates",IF(G91&lt;F91,"Check dates",IF(AND(P91&lt;&gt;"",NOT(ISNUMBER(P91))),"Check follow-up date",IF(OR(NOT(ISNUMBER(Assumptions!$B$9)),NOT(ISNUMBER(Assumptions!$B$10))),"Check priority limits",IF(M91="","Set status",IF(AND(M91="Closed",J91&gt;0),"Check closed status",IF(AND(M91&lt;&gt;"Closed",J91=0),"Close or review balance",IF(J91=0,"No balance",IF(N91="","Assign responsibility",IF(AND(J91&gt;=Assumptions!$B$9,K91&gt;=Assumptions!$B$10),"Priority review",IF(P91="","Set follow-up",IF(P91&lt;=Assumptions!$B$4,"Follow up",IF(G91&gt;Assumptions!$B$4,"Not due","Scheduled")))))))))))))))))))</f>
        <v/>
      </c>
    </row>
    <row r="92" ht="30" customHeight="1">
      <c r="A92" s="23" t="n"/>
      <c r="B92" s="24" t="n"/>
      <c r="C92" s="24" t="n"/>
      <c r="D92" s="23" t="n"/>
      <c r="E92" s="24" t="n"/>
      <c r="F92" s="25" t="n"/>
      <c r="G92" s="25" t="n"/>
      <c r="H92" s="26" t="n"/>
      <c r="I92" s="26" t="n"/>
      <c r="J92" s="15">
        <f>IF(OR(A92="",H92="",NOT(ISNUMBER(H92)),AND(I92&lt;&gt;"",NOT(ISNUMBER(I92)))),"",MAX(0,H92-IF(I92="",0,I92)))</f>
        <v/>
      </c>
      <c r="K92" s="14">
        <f>IF(OR(A92="",J92="",J92=0,G92="",NOT(ISNUMBER(G92)),NOT(ISNUMBER(Assumptions!$B$4))),"",MAX(0,Assumptions!$B$4-G92))</f>
        <v/>
      </c>
      <c r="L92" s="28">
        <f>IF(A92="","",IF(J92="","",IF(J92=0,"Paid",IF(G92="","Date check",IF(COUNT(Assumptions!$B$5:$B$8)&lt;4,"Limit check",IF(K92&lt;=Assumptions!$B$5,"Current",IF(K92&lt;=Assumptions!$B$6,(Assumptions!$B$5+1)&amp;"-"&amp;Assumptions!$B$6,IF(K92&lt;=Assumptions!$B$7,(Assumptions!$B$6+1)&amp;"-"&amp;Assumptions!$B$7,IF(K92&lt;=Assumptions!$B$8,(Assumptions!$B$7+1)&amp;"-"&amp;Assumptions!$B$8,"Over "&amp;Assumptions!$B$8)))))))))</f>
        <v/>
      </c>
      <c r="M92" s="23" t="n"/>
      <c r="N92" s="23" t="n"/>
      <c r="O92" s="25" t="n"/>
      <c r="P92" s="25" t="n"/>
      <c r="Q92" s="28">
        <f>IF(A92="","",IF(NOT(ISNUMBER(Assumptions!$B$4)),"Check as-of date",IF(J92="","Enter amount",IF(AND(ISNUMBER(H92),ISNUMBER(I92),I92&gt;H92),"Check applied amount",IF(F92="","Enter invoice date",IF(G92="","Enter due date",IF(OR(NOT(ISNUMBER(F92)),NOT(ISNUMBER(G92))),"Check dates",IF(G92&lt;F92,"Check dates",IF(AND(P92&lt;&gt;"",NOT(ISNUMBER(P92))),"Check follow-up date",IF(OR(NOT(ISNUMBER(Assumptions!$B$9)),NOT(ISNUMBER(Assumptions!$B$10))),"Check priority limits",IF(M92="","Set status",IF(AND(M92="Closed",J92&gt;0),"Check closed status",IF(AND(M92&lt;&gt;"Closed",J92=0),"Close or review balance",IF(J92=0,"No balance",IF(N92="","Assign responsibility",IF(AND(J92&gt;=Assumptions!$B$9,K92&gt;=Assumptions!$B$10),"Priority review",IF(P92="","Set follow-up",IF(P92&lt;=Assumptions!$B$4,"Follow up",IF(G92&gt;Assumptions!$B$4,"Not due","Scheduled")))))))))))))))))))</f>
        <v/>
      </c>
    </row>
    <row r="93" ht="30" customHeight="1">
      <c r="A93" s="23" t="n"/>
      <c r="B93" s="24" t="n"/>
      <c r="C93" s="24" t="n"/>
      <c r="D93" s="23" t="n"/>
      <c r="E93" s="24" t="n"/>
      <c r="F93" s="25" t="n"/>
      <c r="G93" s="25" t="n"/>
      <c r="H93" s="26" t="n"/>
      <c r="I93" s="26" t="n"/>
      <c r="J93" s="11">
        <f>IF(OR(A93="",H93="",NOT(ISNUMBER(H93)),AND(I93&lt;&gt;"",NOT(ISNUMBER(I93)))),"",MAX(0,H93-IF(I93="",0,I93)))</f>
        <v/>
      </c>
      <c r="K93" s="10">
        <f>IF(OR(A93="",J93="",J93=0,G93="",NOT(ISNUMBER(G93)),NOT(ISNUMBER(Assumptions!$B$4))),"",MAX(0,Assumptions!$B$4-G93))</f>
        <v/>
      </c>
      <c r="L93" s="27">
        <f>IF(A93="","",IF(J93="","",IF(J93=0,"Paid",IF(G93="","Date check",IF(COUNT(Assumptions!$B$5:$B$8)&lt;4,"Limit check",IF(K93&lt;=Assumptions!$B$5,"Current",IF(K93&lt;=Assumptions!$B$6,(Assumptions!$B$5+1)&amp;"-"&amp;Assumptions!$B$6,IF(K93&lt;=Assumptions!$B$7,(Assumptions!$B$6+1)&amp;"-"&amp;Assumptions!$B$7,IF(K93&lt;=Assumptions!$B$8,(Assumptions!$B$7+1)&amp;"-"&amp;Assumptions!$B$8,"Over "&amp;Assumptions!$B$8)))))))))</f>
        <v/>
      </c>
      <c r="M93" s="23" t="n"/>
      <c r="N93" s="23" t="n"/>
      <c r="O93" s="25" t="n"/>
      <c r="P93" s="25" t="n"/>
      <c r="Q93" s="27">
        <f>IF(A93="","",IF(NOT(ISNUMBER(Assumptions!$B$4)),"Check as-of date",IF(J93="","Enter amount",IF(AND(ISNUMBER(H93),ISNUMBER(I93),I93&gt;H93),"Check applied amount",IF(F93="","Enter invoice date",IF(G93="","Enter due date",IF(OR(NOT(ISNUMBER(F93)),NOT(ISNUMBER(G93))),"Check dates",IF(G93&lt;F93,"Check dates",IF(AND(P93&lt;&gt;"",NOT(ISNUMBER(P93))),"Check follow-up date",IF(OR(NOT(ISNUMBER(Assumptions!$B$9)),NOT(ISNUMBER(Assumptions!$B$10))),"Check priority limits",IF(M93="","Set status",IF(AND(M93="Closed",J93&gt;0),"Check closed status",IF(AND(M93&lt;&gt;"Closed",J93=0),"Close or review balance",IF(J93=0,"No balance",IF(N93="","Assign responsibility",IF(AND(J93&gt;=Assumptions!$B$9,K93&gt;=Assumptions!$B$10),"Priority review",IF(P93="","Set follow-up",IF(P93&lt;=Assumptions!$B$4,"Follow up",IF(G93&gt;Assumptions!$B$4,"Not due","Scheduled")))))))))))))))))))</f>
        <v/>
      </c>
    </row>
    <row r="94" ht="30" customHeight="1">
      <c r="A94" s="23" t="n"/>
      <c r="B94" s="24" t="n"/>
      <c r="C94" s="24" t="n"/>
      <c r="D94" s="23" t="n"/>
      <c r="E94" s="24" t="n"/>
      <c r="F94" s="25" t="n"/>
      <c r="G94" s="25" t="n"/>
      <c r="H94" s="26" t="n"/>
      <c r="I94" s="26" t="n"/>
      <c r="J94" s="15">
        <f>IF(OR(A94="",H94="",NOT(ISNUMBER(H94)),AND(I94&lt;&gt;"",NOT(ISNUMBER(I94)))),"",MAX(0,H94-IF(I94="",0,I94)))</f>
        <v/>
      </c>
      <c r="K94" s="14">
        <f>IF(OR(A94="",J94="",J94=0,G94="",NOT(ISNUMBER(G94)),NOT(ISNUMBER(Assumptions!$B$4))),"",MAX(0,Assumptions!$B$4-G94))</f>
        <v/>
      </c>
      <c r="L94" s="28">
        <f>IF(A94="","",IF(J94="","",IF(J94=0,"Paid",IF(G94="","Date check",IF(COUNT(Assumptions!$B$5:$B$8)&lt;4,"Limit check",IF(K94&lt;=Assumptions!$B$5,"Current",IF(K94&lt;=Assumptions!$B$6,(Assumptions!$B$5+1)&amp;"-"&amp;Assumptions!$B$6,IF(K94&lt;=Assumptions!$B$7,(Assumptions!$B$6+1)&amp;"-"&amp;Assumptions!$B$7,IF(K94&lt;=Assumptions!$B$8,(Assumptions!$B$7+1)&amp;"-"&amp;Assumptions!$B$8,"Over "&amp;Assumptions!$B$8)))))))))</f>
        <v/>
      </c>
      <c r="M94" s="23" t="n"/>
      <c r="N94" s="23" t="n"/>
      <c r="O94" s="25" t="n"/>
      <c r="P94" s="25" t="n"/>
      <c r="Q94" s="28">
        <f>IF(A94="","",IF(NOT(ISNUMBER(Assumptions!$B$4)),"Check as-of date",IF(J94="","Enter amount",IF(AND(ISNUMBER(H94),ISNUMBER(I94),I94&gt;H94),"Check applied amount",IF(F94="","Enter invoice date",IF(G94="","Enter due date",IF(OR(NOT(ISNUMBER(F94)),NOT(ISNUMBER(G94))),"Check dates",IF(G94&lt;F94,"Check dates",IF(AND(P94&lt;&gt;"",NOT(ISNUMBER(P94))),"Check follow-up date",IF(OR(NOT(ISNUMBER(Assumptions!$B$9)),NOT(ISNUMBER(Assumptions!$B$10))),"Check priority limits",IF(M94="","Set status",IF(AND(M94="Closed",J94&gt;0),"Check closed status",IF(AND(M94&lt;&gt;"Closed",J94=0),"Close or review balance",IF(J94=0,"No balance",IF(N94="","Assign responsibility",IF(AND(J94&gt;=Assumptions!$B$9,K94&gt;=Assumptions!$B$10),"Priority review",IF(P94="","Set follow-up",IF(P94&lt;=Assumptions!$B$4,"Follow up",IF(G94&gt;Assumptions!$B$4,"Not due","Scheduled")))))))))))))))))))</f>
        <v/>
      </c>
    </row>
    <row r="95" ht="30" customHeight="1">
      <c r="A95" s="23" t="n"/>
      <c r="B95" s="24" t="n"/>
      <c r="C95" s="24" t="n"/>
      <c r="D95" s="23" t="n"/>
      <c r="E95" s="24" t="n"/>
      <c r="F95" s="25" t="n"/>
      <c r="G95" s="25" t="n"/>
      <c r="H95" s="26" t="n"/>
      <c r="I95" s="26" t="n"/>
      <c r="J95" s="11">
        <f>IF(OR(A95="",H95="",NOT(ISNUMBER(H95)),AND(I95&lt;&gt;"",NOT(ISNUMBER(I95)))),"",MAX(0,H95-IF(I95="",0,I95)))</f>
        <v/>
      </c>
      <c r="K95" s="10">
        <f>IF(OR(A95="",J95="",J95=0,G95="",NOT(ISNUMBER(G95)),NOT(ISNUMBER(Assumptions!$B$4))),"",MAX(0,Assumptions!$B$4-G95))</f>
        <v/>
      </c>
      <c r="L95" s="27">
        <f>IF(A95="","",IF(J95="","",IF(J95=0,"Paid",IF(G95="","Date check",IF(COUNT(Assumptions!$B$5:$B$8)&lt;4,"Limit check",IF(K95&lt;=Assumptions!$B$5,"Current",IF(K95&lt;=Assumptions!$B$6,(Assumptions!$B$5+1)&amp;"-"&amp;Assumptions!$B$6,IF(K95&lt;=Assumptions!$B$7,(Assumptions!$B$6+1)&amp;"-"&amp;Assumptions!$B$7,IF(K95&lt;=Assumptions!$B$8,(Assumptions!$B$7+1)&amp;"-"&amp;Assumptions!$B$8,"Over "&amp;Assumptions!$B$8)))))))))</f>
        <v/>
      </c>
      <c r="M95" s="23" t="n"/>
      <c r="N95" s="23" t="n"/>
      <c r="O95" s="25" t="n"/>
      <c r="P95" s="25" t="n"/>
      <c r="Q95" s="27">
        <f>IF(A95="","",IF(NOT(ISNUMBER(Assumptions!$B$4)),"Check as-of date",IF(J95="","Enter amount",IF(AND(ISNUMBER(H95),ISNUMBER(I95),I95&gt;H95),"Check applied amount",IF(F95="","Enter invoice date",IF(G95="","Enter due date",IF(OR(NOT(ISNUMBER(F95)),NOT(ISNUMBER(G95))),"Check dates",IF(G95&lt;F95,"Check dates",IF(AND(P95&lt;&gt;"",NOT(ISNUMBER(P95))),"Check follow-up date",IF(OR(NOT(ISNUMBER(Assumptions!$B$9)),NOT(ISNUMBER(Assumptions!$B$10))),"Check priority limits",IF(M95="","Set status",IF(AND(M95="Closed",J95&gt;0),"Check closed status",IF(AND(M95&lt;&gt;"Closed",J95=0),"Close or review balance",IF(J95=0,"No balance",IF(N95="","Assign responsibility",IF(AND(J95&gt;=Assumptions!$B$9,K95&gt;=Assumptions!$B$10),"Priority review",IF(P95="","Set follow-up",IF(P95&lt;=Assumptions!$B$4,"Follow up",IF(G95&gt;Assumptions!$B$4,"Not due","Scheduled")))))))))))))))))))</f>
        <v/>
      </c>
    </row>
    <row r="96" ht="30" customHeight="1">
      <c r="A96" s="23" t="n"/>
      <c r="B96" s="24" t="n"/>
      <c r="C96" s="24" t="n"/>
      <c r="D96" s="23" t="n"/>
      <c r="E96" s="24" t="n"/>
      <c r="F96" s="25" t="n"/>
      <c r="G96" s="25" t="n"/>
      <c r="H96" s="26" t="n"/>
      <c r="I96" s="26" t="n"/>
      <c r="J96" s="15">
        <f>IF(OR(A96="",H96="",NOT(ISNUMBER(H96)),AND(I96&lt;&gt;"",NOT(ISNUMBER(I96)))),"",MAX(0,H96-IF(I96="",0,I96)))</f>
        <v/>
      </c>
      <c r="K96" s="14">
        <f>IF(OR(A96="",J96="",J96=0,G96="",NOT(ISNUMBER(G96)),NOT(ISNUMBER(Assumptions!$B$4))),"",MAX(0,Assumptions!$B$4-G96))</f>
        <v/>
      </c>
      <c r="L96" s="28">
        <f>IF(A96="","",IF(J96="","",IF(J96=0,"Paid",IF(G96="","Date check",IF(COUNT(Assumptions!$B$5:$B$8)&lt;4,"Limit check",IF(K96&lt;=Assumptions!$B$5,"Current",IF(K96&lt;=Assumptions!$B$6,(Assumptions!$B$5+1)&amp;"-"&amp;Assumptions!$B$6,IF(K96&lt;=Assumptions!$B$7,(Assumptions!$B$6+1)&amp;"-"&amp;Assumptions!$B$7,IF(K96&lt;=Assumptions!$B$8,(Assumptions!$B$7+1)&amp;"-"&amp;Assumptions!$B$8,"Over "&amp;Assumptions!$B$8)))))))))</f>
        <v/>
      </c>
      <c r="M96" s="23" t="n"/>
      <c r="N96" s="23" t="n"/>
      <c r="O96" s="25" t="n"/>
      <c r="P96" s="25" t="n"/>
      <c r="Q96" s="28">
        <f>IF(A96="","",IF(NOT(ISNUMBER(Assumptions!$B$4)),"Check as-of date",IF(J96="","Enter amount",IF(AND(ISNUMBER(H96),ISNUMBER(I96),I96&gt;H96),"Check applied amount",IF(F96="","Enter invoice date",IF(G96="","Enter due date",IF(OR(NOT(ISNUMBER(F96)),NOT(ISNUMBER(G96))),"Check dates",IF(G96&lt;F96,"Check dates",IF(AND(P96&lt;&gt;"",NOT(ISNUMBER(P96))),"Check follow-up date",IF(OR(NOT(ISNUMBER(Assumptions!$B$9)),NOT(ISNUMBER(Assumptions!$B$10))),"Check priority limits",IF(M96="","Set status",IF(AND(M96="Closed",J96&gt;0),"Check closed status",IF(AND(M96&lt;&gt;"Closed",J96=0),"Close or review balance",IF(J96=0,"No balance",IF(N96="","Assign responsibility",IF(AND(J96&gt;=Assumptions!$B$9,K96&gt;=Assumptions!$B$10),"Priority review",IF(P96="","Set follow-up",IF(P96&lt;=Assumptions!$B$4,"Follow up",IF(G96&gt;Assumptions!$B$4,"Not due","Scheduled")))))))))))))))))))</f>
        <v/>
      </c>
    </row>
    <row r="97" ht="30" customHeight="1">
      <c r="A97" s="23" t="n"/>
      <c r="B97" s="24" t="n"/>
      <c r="C97" s="24" t="n"/>
      <c r="D97" s="23" t="n"/>
      <c r="E97" s="24" t="n"/>
      <c r="F97" s="25" t="n"/>
      <c r="G97" s="25" t="n"/>
      <c r="H97" s="26" t="n"/>
      <c r="I97" s="26" t="n"/>
      <c r="J97" s="11">
        <f>IF(OR(A97="",H97="",NOT(ISNUMBER(H97)),AND(I97&lt;&gt;"",NOT(ISNUMBER(I97)))),"",MAX(0,H97-IF(I97="",0,I97)))</f>
        <v/>
      </c>
      <c r="K97" s="10">
        <f>IF(OR(A97="",J97="",J97=0,G97="",NOT(ISNUMBER(G97)),NOT(ISNUMBER(Assumptions!$B$4))),"",MAX(0,Assumptions!$B$4-G97))</f>
        <v/>
      </c>
      <c r="L97" s="27">
        <f>IF(A97="","",IF(J97="","",IF(J97=0,"Paid",IF(G97="","Date check",IF(COUNT(Assumptions!$B$5:$B$8)&lt;4,"Limit check",IF(K97&lt;=Assumptions!$B$5,"Current",IF(K97&lt;=Assumptions!$B$6,(Assumptions!$B$5+1)&amp;"-"&amp;Assumptions!$B$6,IF(K97&lt;=Assumptions!$B$7,(Assumptions!$B$6+1)&amp;"-"&amp;Assumptions!$B$7,IF(K97&lt;=Assumptions!$B$8,(Assumptions!$B$7+1)&amp;"-"&amp;Assumptions!$B$8,"Over "&amp;Assumptions!$B$8)))))))))</f>
        <v/>
      </c>
      <c r="M97" s="23" t="n"/>
      <c r="N97" s="23" t="n"/>
      <c r="O97" s="25" t="n"/>
      <c r="P97" s="25" t="n"/>
      <c r="Q97" s="27">
        <f>IF(A97="","",IF(NOT(ISNUMBER(Assumptions!$B$4)),"Check as-of date",IF(J97="","Enter amount",IF(AND(ISNUMBER(H97),ISNUMBER(I97),I97&gt;H97),"Check applied amount",IF(F97="","Enter invoice date",IF(G97="","Enter due date",IF(OR(NOT(ISNUMBER(F97)),NOT(ISNUMBER(G97))),"Check dates",IF(G97&lt;F97,"Check dates",IF(AND(P97&lt;&gt;"",NOT(ISNUMBER(P97))),"Check follow-up date",IF(OR(NOT(ISNUMBER(Assumptions!$B$9)),NOT(ISNUMBER(Assumptions!$B$10))),"Check priority limits",IF(M97="","Set status",IF(AND(M97="Closed",J97&gt;0),"Check closed status",IF(AND(M97&lt;&gt;"Closed",J97=0),"Close or review balance",IF(J97=0,"No balance",IF(N97="","Assign responsibility",IF(AND(J97&gt;=Assumptions!$B$9,K97&gt;=Assumptions!$B$10),"Priority review",IF(P97="","Set follow-up",IF(P97&lt;=Assumptions!$B$4,"Follow up",IF(G97&gt;Assumptions!$B$4,"Not due","Scheduled")))))))))))))))))))</f>
        <v/>
      </c>
    </row>
    <row r="98" ht="30" customHeight="1">
      <c r="A98" s="23" t="n"/>
      <c r="B98" s="24" t="n"/>
      <c r="C98" s="24" t="n"/>
      <c r="D98" s="23" t="n"/>
      <c r="E98" s="24" t="n"/>
      <c r="F98" s="25" t="n"/>
      <c r="G98" s="25" t="n"/>
      <c r="H98" s="26" t="n"/>
      <c r="I98" s="26" t="n"/>
      <c r="J98" s="15">
        <f>IF(OR(A98="",H98="",NOT(ISNUMBER(H98)),AND(I98&lt;&gt;"",NOT(ISNUMBER(I98)))),"",MAX(0,H98-IF(I98="",0,I98)))</f>
        <v/>
      </c>
      <c r="K98" s="14">
        <f>IF(OR(A98="",J98="",J98=0,G98="",NOT(ISNUMBER(G98)),NOT(ISNUMBER(Assumptions!$B$4))),"",MAX(0,Assumptions!$B$4-G98))</f>
        <v/>
      </c>
      <c r="L98" s="28">
        <f>IF(A98="","",IF(J98="","",IF(J98=0,"Paid",IF(G98="","Date check",IF(COUNT(Assumptions!$B$5:$B$8)&lt;4,"Limit check",IF(K98&lt;=Assumptions!$B$5,"Current",IF(K98&lt;=Assumptions!$B$6,(Assumptions!$B$5+1)&amp;"-"&amp;Assumptions!$B$6,IF(K98&lt;=Assumptions!$B$7,(Assumptions!$B$6+1)&amp;"-"&amp;Assumptions!$B$7,IF(K98&lt;=Assumptions!$B$8,(Assumptions!$B$7+1)&amp;"-"&amp;Assumptions!$B$8,"Over "&amp;Assumptions!$B$8)))))))))</f>
        <v/>
      </c>
      <c r="M98" s="23" t="n"/>
      <c r="N98" s="23" t="n"/>
      <c r="O98" s="25" t="n"/>
      <c r="P98" s="25" t="n"/>
      <c r="Q98" s="28">
        <f>IF(A98="","",IF(NOT(ISNUMBER(Assumptions!$B$4)),"Check as-of date",IF(J98="","Enter amount",IF(AND(ISNUMBER(H98),ISNUMBER(I98),I98&gt;H98),"Check applied amount",IF(F98="","Enter invoice date",IF(G98="","Enter due date",IF(OR(NOT(ISNUMBER(F98)),NOT(ISNUMBER(G98))),"Check dates",IF(G98&lt;F98,"Check dates",IF(AND(P98&lt;&gt;"",NOT(ISNUMBER(P98))),"Check follow-up date",IF(OR(NOT(ISNUMBER(Assumptions!$B$9)),NOT(ISNUMBER(Assumptions!$B$10))),"Check priority limits",IF(M98="","Set status",IF(AND(M98="Closed",J98&gt;0),"Check closed status",IF(AND(M98&lt;&gt;"Closed",J98=0),"Close or review balance",IF(J98=0,"No balance",IF(N98="","Assign responsibility",IF(AND(J98&gt;=Assumptions!$B$9,K98&gt;=Assumptions!$B$10),"Priority review",IF(P98="","Set follow-up",IF(P98&lt;=Assumptions!$B$4,"Follow up",IF(G98&gt;Assumptions!$B$4,"Not due","Scheduled")))))))))))))))))))</f>
        <v/>
      </c>
    </row>
    <row r="99" ht="30" customHeight="1">
      <c r="A99" s="23" t="n"/>
      <c r="B99" s="24" t="n"/>
      <c r="C99" s="24" t="n"/>
      <c r="D99" s="23" t="n"/>
      <c r="E99" s="24" t="n"/>
      <c r="F99" s="25" t="n"/>
      <c r="G99" s="25" t="n"/>
      <c r="H99" s="26" t="n"/>
      <c r="I99" s="26" t="n"/>
      <c r="J99" s="11">
        <f>IF(OR(A99="",H99="",NOT(ISNUMBER(H99)),AND(I99&lt;&gt;"",NOT(ISNUMBER(I99)))),"",MAX(0,H99-IF(I99="",0,I99)))</f>
        <v/>
      </c>
      <c r="K99" s="10">
        <f>IF(OR(A99="",J99="",J99=0,G99="",NOT(ISNUMBER(G99)),NOT(ISNUMBER(Assumptions!$B$4))),"",MAX(0,Assumptions!$B$4-G99))</f>
        <v/>
      </c>
      <c r="L99" s="27">
        <f>IF(A99="","",IF(J99="","",IF(J99=0,"Paid",IF(G99="","Date check",IF(COUNT(Assumptions!$B$5:$B$8)&lt;4,"Limit check",IF(K99&lt;=Assumptions!$B$5,"Current",IF(K99&lt;=Assumptions!$B$6,(Assumptions!$B$5+1)&amp;"-"&amp;Assumptions!$B$6,IF(K99&lt;=Assumptions!$B$7,(Assumptions!$B$6+1)&amp;"-"&amp;Assumptions!$B$7,IF(K99&lt;=Assumptions!$B$8,(Assumptions!$B$7+1)&amp;"-"&amp;Assumptions!$B$8,"Over "&amp;Assumptions!$B$8)))))))))</f>
        <v/>
      </c>
      <c r="M99" s="23" t="n"/>
      <c r="N99" s="23" t="n"/>
      <c r="O99" s="25" t="n"/>
      <c r="P99" s="25" t="n"/>
      <c r="Q99" s="27">
        <f>IF(A99="","",IF(NOT(ISNUMBER(Assumptions!$B$4)),"Check as-of date",IF(J99="","Enter amount",IF(AND(ISNUMBER(H99),ISNUMBER(I99),I99&gt;H99),"Check applied amount",IF(F99="","Enter invoice date",IF(G99="","Enter due date",IF(OR(NOT(ISNUMBER(F99)),NOT(ISNUMBER(G99))),"Check dates",IF(G99&lt;F99,"Check dates",IF(AND(P99&lt;&gt;"",NOT(ISNUMBER(P99))),"Check follow-up date",IF(OR(NOT(ISNUMBER(Assumptions!$B$9)),NOT(ISNUMBER(Assumptions!$B$10))),"Check priority limits",IF(M99="","Set status",IF(AND(M99="Closed",J99&gt;0),"Check closed status",IF(AND(M99&lt;&gt;"Closed",J99=0),"Close or review balance",IF(J99=0,"No balance",IF(N99="","Assign responsibility",IF(AND(J99&gt;=Assumptions!$B$9,K99&gt;=Assumptions!$B$10),"Priority review",IF(P99="","Set follow-up",IF(P99&lt;=Assumptions!$B$4,"Follow up",IF(G99&gt;Assumptions!$B$4,"Not due","Scheduled")))))))))))))))))))</f>
        <v/>
      </c>
    </row>
    <row r="100" ht="30" customHeight="1">
      <c r="A100" s="23" t="n"/>
      <c r="B100" s="24" t="n"/>
      <c r="C100" s="24" t="n"/>
      <c r="D100" s="23" t="n"/>
      <c r="E100" s="24" t="n"/>
      <c r="F100" s="25" t="n"/>
      <c r="G100" s="25" t="n"/>
      <c r="H100" s="26" t="n"/>
      <c r="I100" s="26" t="n"/>
      <c r="J100" s="15">
        <f>IF(OR(A100="",H100="",NOT(ISNUMBER(H100)),AND(I100&lt;&gt;"",NOT(ISNUMBER(I100)))),"",MAX(0,H100-IF(I100="",0,I100)))</f>
        <v/>
      </c>
      <c r="K100" s="14">
        <f>IF(OR(A100="",J100="",J100=0,G100="",NOT(ISNUMBER(G100)),NOT(ISNUMBER(Assumptions!$B$4))),"",MAX(0,Assumptions!$B$4-G100))</f>
        <v/>
      </c>
      <c r="L100" s="28">
        <f>IF(A100="","",IF(J100="","",IF(J100=0,"Paid",IF(G100="","Date check",IF(COUNT(Assumptions!$B$5:$B$8)&lt;4,"Limit check",IF(K100&lt;=Assumptions!$B$5,"Current",IF(K100&lt;=Assumptions!$B$6,(Assumptions!$B$5+1)&amp;"-"&amp;Assumptions!$B$6,IF(K100&lt;=Assumptions!$B$7,(Assumptions!$B$6+1)&amp;"-"&amp;Assumptions!$B$7,IF(K100&lt;=Assumptions!$B$8,(Assumptions!$B$7+1)&amp;"-"&amp;Assumptions!$B$8,"Over "&amp;Assumptions!$B$8)))))))))</f>
        <v/>
      </c>
      <c r="M100" s="23" t="n"/>
      <c r="N100" s="23" t="n"/>
      <c r="O100" s="25" t="n"/>
      <c r="P100" s="25" t="n"/>
      <c r="Q100" s="28">
        <f>IF(A100="","",IF(NOT(ISNUMBER(Assumptions!$B$4)),"Check as-of date",IF(J100="","Enter amount",IF(AND(ISNUMBER(H100),ISNUMBER(I100),I100&gt;H100),"Check applied amount",IF(F100="","Enter invoice date",IF(G100="","Enter due date",IF(OR(NOT(ISNUMBER(F100)),NOT(ISNUMBER(G100))),"Check dates",IF(G100&lt;F100,"Check dates",IF(AND(P100&lt;&gt;"",NOT(ISNUMBER(P100))),"Check follow-up date",IF(OR(NOT(ISNUMBER(Assumptions!$B$9)),NOT(ISNUMBER(Assumptions!$B$10))),"Check priority limits",IF(M100="","Set status",IF(AND(M100="Closed",J100&gt;0),"Check closed status",IF(AND(M100&lt;&gt;"Closed",J100=0),"Close or review balance",IF(J100=0,"No balance",IF(N100="","Assign responsibility",IF(AND(J100&gt;=Assumptions!$B$9,K100&gt;=Assumptions!$B$10),"Priority review",IF(P100="","Set follow-up",IF(P100&lt;=Assumptions!$B$4,"Follow up",IF(G100&gt;Assumptions!$B$4,"Not due","Scheduled")))))))))))))))))))</f>
        <v/>
      </c>
    </row>
    <row r="101" ht="30" customHeight="1">
      <c r="A101" s="23" t="n"/>
      <c r="B101" s="24" t="n"/>
      <c r="C101" s="24" t="n"/>
      <c r="D101" s="23" t="n"/>
      <c r="E101" s="24" t="n"/>
      <c r="F101" s="25" t="n"/>
      <c r="G101" s="25" t="n"/>
      <c r="H101" s="26" t="n"/>
      <c r="I101" s="26" t="n"/>
      <c r="J101" s="11">
        <f>IF(OR(A101="",H101="",NOT(ISNUMBER(H101)),AND(I101&lt;&gt;"",NOT(ISNUMBER(I101)))),"",MAX(0,H101-IF(I101="",0,I101)))</f>
        <v/>
      </c>
      <c r="K101" s="10">
        <f>IF(OR(A101="",J101="",J101=0,G101="",NOT(ISNUMBER(G101)),NOT(ISNUMBER(Assumptions!$B$4))),"",MAX(0,Assumptions!$B$4-G101))</f>
        <v/>
      </c>
      <c r="L101" s="27">
        <f>IF(A101="","",IF(J101="","",IF(J101=0,"Paid",IF(G101="","Date check",IF(COUNT(Assumptions!$B$5:$B$8)&lt;4,"Limit check",IF(K101&lt;=Assumptions!$B$5,"Current",IF(K101&lt;=Assumptions!$B$6,(Assumptions!$B$5+1)&amp;"-"&amp;Assumptions!$B$6,IF(K101&lt;=Assumptions!$B$7,(Assumptions!$B$6+1)&amp;"-"&amp;Assumptions!$B$7,IF(K101&lt;=Assumptions!$B$8,(Assumptions!$B$7+1)&amp;"-"&amp;Assumptions!$B$8,"Over "&amp;Assumptions!$B$8)))))))))</f>
        <v/>
      </c>
      <c r="M101" s="23" t="n"/>
      <c r="N101" s="23" t="n"/>
      <c r="O101" s="25" t="n"/>
      <c r="P101" s="25" t="n"/>
      <c r="Q101" s="27">
        <f>IF(A101="","",IF(NOT(ISNUMBER(Assumptions!$B$4)),"Check as-of date",IF(J101="","Enter amount",IF(AND(ISNUMBER(H101),ISNUMBER(I101),I101&gt;H101),"Check applied amount",IF(F101="","Enter invoice date",IF(G101="","Enter due date",IF(OR(NOT(ISNUMBER(F101)),NOT(ISNUMBER(G101))),"Check dates",IF(G101&lt;F101,"Check dates",IF(AND(P101&lt;&gt;"",NOT(ISNUMBER(P101))),"Check follow-up date",IF(OR(NOT(ISNUMBER(Assumptions!$B$9)),NOT(ISNUMBER(Assumptions!$B$10))),"Check priority limits",IF(M101="","Set status",IF(AND(M101="Closed",J101&gt;0),"Check closed status",IF(AND(M101&lt;&gt;"Closed",J101=0),"Close or review balance",IF(J101=0,"No balance",IF(N101="","Assign responsibility",IF(AND(J101&gt;=Assumptions!$B$9,K101&gt;=Assumptions!$B$10),"Priority review",IF(P101="","Set follow-up",IF(P101&lt;=Assumptions!$B$4,"Follow up",IF(G101&gt;Assumptions!$B$4,"Not due","Scheduled")))))))))))))))))))</f>
        <v/>
      </c>
    </row>
    <row r="102" ht="30" customHeight="1">
      <c r="A102" s="23" t="n"/>
      <c r="B102" s="24" t="n"/>
      <c r="C102" s="24" t="n"/>
      <c r="D102" s="23" t="n"/>
      <c r="E102" s="24" t="n"/>
      <c r="F102" s="25" t="n"/>
      <c r="G102" s="25" t="n"/>
      <c r="H102" s="26" t="n"/>
      <c r="I102" s="26" t="n"/>
      <c r="J102" s="15">
        <f>IF(OR(A102="",H102="",NOT(ISNUMBER(H102)),AND(I102&lt;&gt;"",NOT(ISNUMBER(I102)))),"",MAX(0,H102-IF(I102="",0,I102)))</f>
        <v/>
      </c>
      <c r="K102" s="14">
        <f>IF(OR(A102="",J102="",J102=0,G102="",NOT(ISNUMBER(G102)),NOT(ISNUMBER(Assumptions!$B$4))),"",MAX(0,Assumptions!$B$4-G102))</f>
        <v/>
      </c>
      <c r="L102" s="28">
        <f>IF(A102="","",IF(J102="","",IF(J102=0,"Paid",IF(G102="","Date check",IF(COUNT(Assumptions!$B$5:$B$8)&lt;4,"Limit check",IF(K102&lt;=Assumptions!$B$5,"Current",IF(K102&lt;=Assumptions!$B$6,(Assumptions!$B$5+1)&amp;"-"&amp;Assumptions!$B$6,IF(K102&lt;=Assumptions!$B$7,(Assumptions!$B$6+1)&amp;"-"&amp;Assumptions!$B$7,IF(K102&lt;=Assumptions!$B$8,(Assumptions!$B$7+1)&amp;"-"&amp;Assumptions!$B$8,"Over "&amp;Assumptions!$B$8)))))))))</f>
        <v/>
      </c>
      <c r="M102" s="23" t="n"/>
      <c r="N102" s="23" t="n"/>
      <c r="O102" s="25" t="n"/>
      <c r="P102" s="25" t="n"/>
      <c r="Q102" s="28">
        <f>IF(A102="","",IF(NOT(ISNUMBER(Assumptions!$B$4)),"Check as-of date",IF(J102="","Enter amount",IF(AND(ISNUMBER(H102),ISNUMBER(I102),I102&gt;H102),"Check applied amount",IF(F102="","Enter invoice date",IF(G102="","Enter due date",IF(OR(NOT(ISNUMBER(F102)),NOT(ISNUMBER(G102))),"Check dates",IF(G102&lt;F102,"Check dates",IF(AND(P102&lt;&gt;"",NOT(ISNUMBER(P102))),"Check follow-up date",IF(OR(NOT(ISNUMBER(Assumptions!$B$9)),NOT(ISNUMBER(Assumptions!$B$10))),"Check priority limits",IF(M102="","Set status",IF(AND(M102="Closed",J102&gt;0),"Check closed status",IF(AND(M102&lt;&gt;"Closed",J102=0),"Close or review balance",IF(J102=0,"No balance",IF(N102="","Assign responsibility",IF(AND(J102&gt;=Assumptions!$B$9,K102&gt;=Assumptions!$B$10),"Priority review",IF(P102="","Set follow-up",IF(P102&lt;=Assumptions!$B$4,"Follow up",IF(G102&gt;Assumptions!$B$4,"Not due","Scheduled")))))))))))))))))))</f>
        <v/>
      </c>
    </row>
    <row r="103" ht="30" customHeight="1">
      <c r="A103" s="23" t="n"/>
      <c r="B103" s="24" t="n"/>
      <c r="C103" s="24" t="n"/>
      <c r="D103" s="23" t="n"/>
      <c r="E103" s="24" t="n"/>
      <c r="F103" s="25" t="n"/>
      <c r="G103" s="25" t="n"/>
      <c r="H103" s="26" t="n"/>
      <c r="I103" s="26" t="n"/>
      <c r="J103" s="11">
        <f>IF(OR(A103="",H103="",NOT(ISNUMBER(H103)),AND(I103&lt;&gt;"",NOT(ISNUMBER(I103)))),"",MAX(0,H103-IF(I103="",0,I103)))</f>
        <v/>
      </c>
      <c r="K103" s="10">
        <f>IF(OR(A103="",J103="",J103=0,G103="",NOT(ISNUMBER(G103)),NOT(ISNUMBER(Assumptions!$B$4))),"",MAX(0,Assumptions!$B$4-G103))</f>
        <v/>
      </c>
      <c r="L103" s="27">
        <f>IF(A103="","",IF(J103="","",IF(J103=0,"Paid",IF(G103="","Date check",IF(COUNT(Assumptions!$B$5:$B$8)&lt;4,"Limit check",IF(K103&lt;=Assumptions!$B$5,"Current",IF(K103&lt;=Assumptions!$B$6,(Assumptions!$B$5+1)&amp;"-"&amp;Assumptions!$B$6,IF(K103&lt;=Assumptions!$B$7,(Assumptions!$B$6+1)&amp;"-"&amp;Assumptions!$B$7,IF(K103&lt;=Assumptions!$B$8,(Assumptions!$B$7+1)&amp;"-"&amp;Assumptions!$B$8,"Over "&amp;Assumptions!$B$8)))))))))</f>
        <v/>
      </c>
      <c r="M103" s="23" t="n"/>
      <c r="N103" s="23" t="n"/>
      <c r="O103" s="25" t="n"/>
      <c r="P103" s="25" t="n"/>
      <c r="Q103" s="27">
        <f>IF(A103="","",IF(NOT(ISNUMBER(Assumptions!$B$4)),"Check as-of date",IF(J103="","Enter amount",IF(AND(ISNUMBER(H103),ISNUMBER(I103),I103&gt;H103),"Check applied amount",IF(F103="","Enter invoice date",IF(G103="","Enter due date",IF(OR(NOT(ISNUMBER(F103)),NOT(ISNUMBER(G103))),"Check dates",IF(G103&lt;F103,"Check dates",IF(AND(P103&lt;&gt;"",NOT(ISNUMBER(P103))),"Check follow-up date",IF(OR(NOT(ISNUMBER(Assumptions!$B$9)),NOT(ISNUMBER(Assumptions!$B$10))),"Check priority limits",IF(M103="","Set status",IF(AND(M103="Closed",J103&gt;0),"Check closed status",IF(AND(M103&lt;&gt;"Closed",J103=0),"Close or review balance",IF(J103=0,"No balance",IF(N103="","Assign responsibility",IF(AND(J103&gt;=Assumptions!$B$9,K103&gt;=Assumptions!$B$10),"Priority review",IF(P103="","Set follow-up",IF(P103&lt;=Assumptions!$B$4,"Follow up",IF(G103&gt;Assumptions!$B$4,"Not due","Scheduled")))))))))))))))))))</f>
        <v/>
      </c>
    </row>
    <row r="104" ht="30" customHeight="1">
      <c r="A104" s="23" t="n"/>
      <c r="B104" s="24" t="n"/>
      <c r="C104" s="24" t="n"/>
      <c r="D104" s="23" t="n"/>
      <c r="E104" s="24" t="n"/>
      <c r="F104" s="25" t="n"/>
      <c r="G104" s="25" t="n"/>
      <c r="H104" s="26" t="n"/>
      <c r="I104" s="26" t="n"/>
      <c r="J104" s="15">
        <f>IF(OR(A104="",H104="",NOT(ISNUMBER(H104)),AND(I104&lt;&gt;"",NOT(ISNUMBER(I104)))),"",MAX(0,H104-IF(I104="",0,I104)))</f>
        <v/>
      </c>
      <c r="K104" s="14">
        <f>IF(OR(A104="",J104="",J104=0,G104="",NOT(ISNUMBER(G104)),NOT(ISNUMBER(Assumptions!$B$4))),"",MAX(0,Assumptions!$B$4-G104))</f>
        <v/>
      </c>
      <c r="L104" s="28">
        <f>IF(A104="","",IF(J104="","",IF(J104=0,"Paid",IF(G104="","Date check",IF(COUNT(Assumptions!$B$5:$B$8)&lt;4,"Limit check",IF(K104&lt;=Assumptions!$B$5,"Current",IF(K104&lt;=Assumptions!$B$6,(Assumptions!$B$5+1)&amp;"-"&amp;Assumptions!$B$6,IF(K104&lt;=Assumptions!$B$7,(Assumptions!$B$6+1)&amp;"-"&amp;Assumptions!$B$7,IF(K104&lt;=Assumptions!$B$8,(Assumptions!$B$7+1)&amp;"-"&amp;Assumptions!$B$8,"Over "&amp;Assumptions!$B$8)))))))))</f>
        <v/>
      </c>
      <c r="M104" s="23" t="n"/>
      <c r="N104" s="23" t="n"/>
      <c r="O104" s="25" t="n"/>
      <c r="P104" s="25" t="n"/>
      <c r="Q104" s="28">
        <f>IF(A104="","",IF(NOT(ISNUMBER(Assumptions!$B$4)),"Check as-of date",IF(J104="","Enter amount",IF(AND(ISNUMBER(H104),ISNUMBER(I104),I104&gt;H104),"Check applied amount",IF(F104="","Enter invoice date",IF(G104="","Enter due date",IF(OR(NOT(ISNUMBER(F104)),NOT(ISNUMBER(G104))),"Check dates",IF(G104&lt;F104,"Check dates",IF(AND(P104&lt;&gt;"",NOT(ISNUMBER(P104))),"Check follow-up date",IF(OR(NOT(ISNUMBER(Assumptions!$B$9)),NOT(ISNUMBER(Assumptions!$B$10))),"Check priority limits",IF(M104="","Set status",IF(AND(M104="Closed",J104&gt;0),"Check closed status",IF(AND(M104&lt;&gt;"Closed",J104=0),"Close or review balance",IF(J104=0,"No balance",IF(N104="","Assign responsibility",IF(AND(J104&gt;=Assumptions!$B$9,K104&gt;=Assumptions!$B$10),"Priority review",IF(P104="","Set follow-up",IF(P104&lt;=Assumptions!$B$4,"Follow up",IF(G104&gt;Assumptions!$B$4,"Not due","Scheduled")))))))))))))))))))</f>
        <v/>
      </c>
    </row>
  </sheetData>
  <autoFilter ref="A4:Q104"/>
  <mergeCells count="1">
    <mergeCell ref="A1:Q1"/>
  </mergeCells>
  <conditionalFormatting sqref="A5:A104">
    <cfRule type="expression" priority="1" dxfId="0">
      <formula>AND($A5&lt;&gt;"",COUNTIF($A$5:$A$104,$A5)&gt;1)</formula>
    </cfRule>
  </conditionalFormatting>
  <conditionalFormatting sqref="Q5:Q104">
    <cfRule type="expression" priority="2" dxfId="0">
      <formula>$Q5="Priority review"</formula>
    </cfRule>
    <cfRule type="expression" priority="3" dxfId="1">
      <formula>$Q5="Follow up"</formula>
    </cfRule>
    <cfRule type="expression" priority="4" dxfId="2">
      <formula>OR(LEFT($Q5,5)="Check",LEFT($Q5,5)="Enter",LEFT($Q5,3)="Set",$Q5="Assign responsibility",$Q5="Close or review balance")</formula>
    </cfRule>
    <cfRule type="expression" priority="5" dxfId="3">
      <formula>OR($Q5="Scheduled",$Q5="Not due",$Q5="No balance")</formula>
    </cfRule>
  </conditionalFormatting>
  <dataValidations count="6">
    <dataValidation sqref="M5:M104" showDropDown="0" showInputMessage="1" showErrorMessage="1" allowBlank="0" errorTitle="Status Check" error="Choose a status from the editable Assumptions list." promptTitle="Status" prompt="Select the current collection status." type="list">
      <formula1>INDIRECT("Assumptions!$E$4:$E$8")</formula1>
    </dataValidation>
    <dataValidation sqref="N5:N104" showDropDown="0" showInputMessage="0" showErrorMessage="1" allowBlank="0" errorTitle="Responsibility Check" error="Choose a responsibility from the Assumptions list." type="list">
      <formula1>INDIRECT("Assumptions!$F$4:$F$7")</formula1>
    </dataValidation>
    <dataValidation sqref="D5:D104" showDropDown="0" showInputMessage="0" showErrorMessage="1" allowBlank="0" errorTitle="Route Check" error="Choose a fictional route from the Assumptions list." type="list">
      <formula1>INDIRECT("Assumptions!$G$4:$G$7")</formula1>
    </dataValidation>
    <dataValidation sqref="E5:E104" showDropDown="0" showInputMessage="0" showErrorMessage="1" allowBlank="0" errorTitle="Service Check" error="Choose a service from the Assumptions list." type="list">
      <formula1>INDIRECT("Assumptions!$H$4:$H$7")</formula1>
    </dataValidation>
    <dataValidation sqref="F5:G104 O5:P104" showDropDown="0" showInputMessage="0" showErrorMessage="1" allowBlank="0" errorTitle="Date Check" error="Enter a valid date from 01/01/2000 through 12/31/2100." type="date" operator="between">
      <formula1>DATE(2000,1,1)</formula1>
      <formula2>DATE(2100,12,31)</formula2>
    </dataValidation>
    <dataValidation sqref="H5:I104" showDropDown="0" showInputMessage="0" showErrorMessage="1" allowBlank="0" errorTitle="Amount Check" error="Enter a number from $0.00 through $1,000,000.00." type="decimal" operator="between">
      <formula1>0</formula1>
      <formula2>1000000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48" customWidth="1" min="3" max="3"/>
    <col width="3" customWidth="1" min="4" max="4"/>
    <col width="20" customWidth="1" min="5" max="5"/>
    <col width="21" customWidth="1" min="6" max="6"/>
    <col width="24" customWidth="1" min="7" max="7"/>
    <col width="24" customWidth="1" min="8" max="8"/>
  </cols>
  <sheetData>
    <row r="1" ht="26" customHeight="1">
      <c r="A1" s="1" t="inlineStr">
        <is>
          <t>Aging Assumptions and Editable Lists</t>
        </is>
      </c>
      <c r="B1" s="34" t="n"/>
      <c r="C1" s="34" t="n"/>
      <c r="D1" s="34" t="n"/>
      <c r="E1" s="34" t="n"/>
      <c r="F1" s="34" t="n"/>
      <c r="G1" s="34" t="n"/>
      <c r="H1" s="35" t="n"/>
    </row>
    <row r="2" ht="32" customHeight="1">
      <c r="A2" s="3" t="inlineStr">
        <is>
          <t>Edit dates, review limits, and list choices as operating needs change. Changes affect workbook calculations but do not rewrite existing entries.</t>
        </is>
      </c>
    </row>
    <row r="3" ht="30" customHeight="1">
      <c r="A3" s="8" t="inlineStr">
        <is>
          <t>Setting</t>
        </is>
      </c>
      <c r="B3" s="8" t="inlineStr">
        <is>
          <t>Value</t>
        </is>
      </c>
      <c r="C3" s="8" t="inlineStr">
        <is>
          <t>Use</t>
        </is>
      </c>
      <c r="D3" s="8" t="inlineStr"/>
      <c r="E3" s="8" t="inlineStr">
        <is>
          <t>Status</t>
        </is>
      </c>
      <c r="F3" s="8" t="inlineStr">
        <is>
          <t>Responsibility</t>
        </is>
      </c>
      <c r="G3" s="8" t="inlineStr">
        <is>
          <t>Route</t>
        </is>
      </c>
      <c r="H3" s="8" t="inlineStr">
        <is>
          <t>Service</t>
        </is>
      </c>
    </row>
    <row r="4">
      <c r="A4" s="28" t="inlineStr">
        <is>
          <t>Aging As of Date</t>
        </is>
      </c>
      <c r="B4" s="29" t="n">
        <v>46276</v>
      </c>
      <c r="C4" s="28" t="inlineStr">
        <is>
          <t>Balances age through this editable date.</t>
        </is>
      </c>
      <c r="D4" s="28" t="n"/>
      <c r="E4" s="24" t="inlineStr">
        <is>
          <t>Open</t>
        </is>
      </c>
      <c r="F4" s="24" t="inlineStr">
        <is>
          <t>Owner</t>
        </is>
      </c>
      <c r="G4" s="24" t="inlineStr">
        <is>
          <t>Fictional Route Amber</t>
        </is>
      </c>
      <c r="H4" s="24" t="inlineStr">
        <is>
          <t>General Pest Service</t>
        </is>
      </c>
    </row>
    <row r="5">
      <c r="A5" s="27" t="inlineStr">
        <is>
          <t>Current Bucket Maximum Days</t>
        </is>
      </c>
      <c r="B5" s="30" t="n">
        <v>0</v>
      </c>
      <c r="C5" s="27" t="inlineStr">
        <is>
          <t>Default is 0 days past due.</t>
        </is>
      </c>
      <c r="D5" s="27" t="n"/>
      <c r="E5" s="24" t="inlineStr">
        <is>
          <t>Promise to Pay</t>
        </is>
      </c>
      <c r="F5" s="24" t="inlineStr">
        <is>
          <t>Office</t>
        </is>
      </c>
      <c r="G5" s="24" t="inlineStr">
        <is>
          <t>Fictional Route Blue</t>
        </is>
      </c>
      <c r="H5" s="24" t="inlineStr">
        <is>
          <t>Rodent Exclusion</t>
        </is>
      </c>
    </row>
    <row r="6">
      <c r="A6" s="28" t="inlineStr">
        <is>
          <t>First Overdue Maximum Days</t>
        </is>
      </c>
      <c r="B6" s="30" t="n">
        <v>30</v>
      </c>
      <c r="C6" s="28" t="inlineStr">
        <is>
          <t>Default produces the 1-30 bucket.</t>
        </is>
      </c>
      <c r="D6" s="28" t="n"/>
      <c r="E6" s="24" t="inlineStr">
        <is>
          <t>Disputed</t>
        </is>
      </c>
      <c r="F6" s="24" t="inlineStr">
        <is>
          <t>Service Manager</t>
        </is>
      </c>
      <c r="G6" s="24" t="inlineStr">
        <is>
          <t>Fictional Route Green</t>
        </is>
      </c>
      <c r="H6" s="24" t="inlineStr">
        <is>
          <t>Mosquito Service</t>
        </is>
      </c>
    </row>
    <row r="7">
      <c r="A7" s="27" t="inlineStr">
        <is>
          <t>Second Overdue Maximum Days</t>
        </is>
      </c>
      <c r="B7" s="30" t="n">
        <v>60</v>
      </c>
      <c r="C7" s="27" t="inlineStr">
        <is>
          <t>Default produces the 31-60 bucket.</t>
        </is>
      </c>
      <c r="D7" s="27" t="n"/>
      <c r="E7" s="24" t="inlineStr">
        <is>
          <t>On Hold</t>
        </is>
      </c>
      <c r="F7" s="24" t="inlineStr">
        <is>
          <t>Salesperson</t>
        </is>
      </c>
      <c r="G7" s="24" t="inlineStr">
        <is>
          <t>Fictional Route Red</t>
        </is>
      </c>
      <c r="H7" s="24" t="inlineStr">
        <is>
          <t>Termite Inspection</t>
        </is>
      </c>
    </row>
    <row r="8">
      <c r="A8" s="28" t="inlineStr">
        <is>
          <t>Third Overdue Maximum Days</t>
        </is>
      </c>
      <c r="B8" s="30" t="n">
        <v>90</v>
      </c>
      <c r="C8" s="28" t="inlineStr">
        <is>
          <t>Default produces the 61-90 bucket.</t>
        </is>
      </c>
      <c r="D8" s="28" t="n"/>
      <c r="E8" s="24" t="inlineStr">
        <is>
          <t>Closed</t>
        </is>
      </c>
      <c r="F8" s="28" t="n"/>
      <c r="G8" s="28" t="n"/>
      <c r="H8" s="28" t="n"/>
    </row>
    <row r="9">
      <c r="A9" s="27" t="inlineStr">
        <is>
          <t>Priority Balance</t>
        </is>
      </c>
      <c r="B9" s="31" t="n">
        <v>1000</v>
      </c>
      <c r="C9" s="27" t="inlineStr">
        <is>
          <t>Open balances at or above this amount may be reviewed.</t>
        </is>
      </c>
      <c r="D9" s="27" t="n"/>
      <c r="E9" s="27" t="n"/>
      <c r="F9" s="27" t="n"/>
      <c r="G9" s="27" t="n"/>
      <c r="H9" s="27" t="n"/>
    </row>
    <row r="10">
      <c r="A10" s="28" t="inlineStr">
        <is>
          <t>Priority Days Past Due</t>
        </is>
      </c>
      <c r="B10" s="30" t="n">
        <v>61</v>
      </c>
      <c r="C10" s="28" t="inlineStr">
        <is>
          <t>Invoices at or above this age may be reviewed.</t>
        </is>
      </c>
      <c r="D10" s="28" t="n"/>
      <c r="E10" s="28" t="n"/>
      <c r="F10" s="28" t="n"/>
      <c r="G10" s="28" t="n"/>
      <c r="H10" s="28" t="n"/>
    </row>
    <row r="11">
      <c r="A11" s="27" t="inlineStr">
        <is>
          <t>Bucket Limit Check</t>
        </is>
      </c>
      <c r="B11" s="32">
        <f>IF(AND(COUNT(B5:B8)=4,B5&lt;B6,B6&lt;B7,B7&lt;B8),"OK","Review order")</f>
        <v/>
      </c>
      <c r="C11" s="27" t="inlineStr">
        <is>
          <t>Keep the four bucket limits in ascending order.</t>
        </is>
      </c>
      <c r="D11" s="27" t="n"/>
      <c r="E11" s="27" t="n"/>
      <c r="F11" s="27" t="n"/>
      <c r="G11" s="27" t="n"/>
      <c r="H11" s="27" t="n"/>
    </row>
    <row r="12">
      <c r="A12" s="28" t="inlineStr">
        <is>
          <t>As-of Date Check</t>
        </is>
      </c>
      <c r="B12" s="33">
        <f>IF(ISNUMBER(B4),"OK","Review date")</f>
        <v/>
      </c>
      <c r="C12" s="28" t="inlineStr">
        <is>
          <t>The aging date must be a valid Excel date.</t>
        </is>
      </c>
      <c r="D12" s="28" t="n"/>
      <c r="E12" s="28" t="n"/>
      <c r="F12" s="28" t="n"/>
      <c r="G12" s="28" t="n"/>
      <c r="H12" s="28" t="n"/>
    </row>
  </sheetData>
  <mergeCells count="1">
    <mergeCell ref="A1:H1"/>
  </mergeCells>
  <conditionalFormatting sqref="B11:B12">
    <cfRule type="expression" priority="1" dxfId="0">
      <formula>LEFT(B11,6)="Review"</formula>
    </cfRule>
    <cfRule type="expression" priority="2" dxfId="3">
      <formula>B11="OK"</formula>
    </cfRule>
  </conditionalFormatting>
  <dataValidations count="3">
    <dataValidation sqref="B4" showDropDown="0" showInputMessage="0" showErrorMessage="1" allowBlank="0" errorTitle="Aging Date Check" error="Enter a valid aging date." type="date" operator="between">
      <formula1>DATE(2000,1,1)</formula1>
      <formula2>DATE(2100,12,31)</formula2>
    </dataValidation>
    <dataValidation sqref="B5:B8 B10" showDropDown="0" showInputMessage="0" showErrorMessage="1" allowBlank="0" errorTitle="Day Limit Check" error="Enter a whole number from 0 through 3,650." type="whole" operator="between">
      <formula1>0</formula1>
      <formula2>3650</formula2>
    </dataValidation>
    <dataValidation sqref="B9" showDropDown="0" showInputMessage="0" showErrorMessage="1" allowBlank="0" errorTitle="Balance Limit Check" error="Enter an amount from $0.00 through $1,000,000.00." type="decimal" operator="between">
      <formula1>0</formula1>
      <formula2>1000000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2026-09-11T02:03:42Z</dcterms:created>
  <dcterms:modified xmlns:dcterms="http://purl.org/dc/terms/" xmlns:xsi="http://www.w3.org/2001/XMLSchema-instance" xsi:type="dcterms:W3CDTF">2026-09-11T02:03:43+00:00Z</dcterms:modified>
</cp:coreProperties>
</file>