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 Detail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'Budget Detail'!$A$3:$R$103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;[Red]-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E706F"/>
      <sz val="10"/>
    </font>
    <font>
      <name val="Calibri"/>
      <b val="1"/>
      <color rgb="00FFFFFF"/>
      <sz val="11"/>
    </font>
    <font>
      <name val="Calibri"/>
      <color rgb="0024363D"/>
      <sz val="10"/>
    </font>
    <font>
      <name val="Calibri"/>
      <b val="1"/>
      <color rgb="0024363D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color rgb="00FFFFFF"/>
        <sz val="10"/>
      </font>
      <fill>
        <patternFill patternType="solid">
          <fgColor rgb="002F7A68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24363D"/>
        <sz val="11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vs.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'Summary'!H4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'Summary'!$G$5:$G$7</f>
            </numRef>
          </cat>
          <val>
            <numRef>
              <f>'Summary'!$H$5:$H$7</f>
            </numRef>
          </val>
        </ser>
        <ser>
          <idx val="1"/>
          <order val="1"/>
          <tx>
            <strRef>
              <f>'Summary'!I4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'Summary'!$G$5:$G$7</f>
            </numRef>
          </cat>
          <val>
            <numRef>
              <f>'Summary'!$I$5:$I$7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Measure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8</row>
      <rowOff>0</rowOff>
    </from>
    <ext cx="432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29" customWidth="1" min="4" max="4"/>
    <col width="17" customWidth="1" min="5" max="5"/>
    <col width="3" customWidth="1" min="6" max="6"/>
    <col width="15" customWidth="1" min="7" max="7"/>
    <col width="16" customWidth="1" min="8" max="8"/>
    <col width="16" customWidth="1" min="9" max="9"/>
    <col width="3" customWidth="1" min="10" max="10"/>
    <col width="3" customWidth="1" min="11" max="11"/>
    <col width="3" customWidth="1" min="12" max="12"/>
  </cols>
  <sheetData>
    <row r="1" ht="30" customHeight="1">
      <c r="A1" s="1" t="inlineStr">
        <is>
          <t>Pest Control Budget Variance Report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4" customHeight="1">
      <c r="A2" s="4" t="inlineStr">
        <is>
          <t>Calculated from entered Budget Detail only. Positive revenue and net variances are above budget; positive cost variance means actual cost is below budget. All examples are fictional.</t>
        </is>
      </c>
    </row>
    <row r="3"/>
    <row r="4" ht="24" customHeight="1">
      <c r="A4" s="5" t="inlineStr">
        <is>
          <t>Revenue Indicators</t>
        </is>
      </c>
      <c r="B4" s="5" t="n"/>
      <c r="D4" s="5" t="inlineStr">
        <is>
          <t>Cost and Net Indicators</t>
        </is>
      </c>
      <c r="E4" s="5" t="n"/>
      <c r="G4" s="6" t="inlineStr">
        <is>
          <t>Measure</t>
        </is>
      </c>
      <c r="H4" s="6" t="inlineStr">
        <is>
          <t>Budget</t>
        </is>
      </c>
      <c r="I4" s="6" t="inlineStr">
        <is>
          <t>Actual</t>
        </is>
      </c>
    </row>
    <row r="5" ht="24" customHeight="1">
      <c r="A5" s="7" t="inlineStr">
        <is>
          <t>Budget Revenue</t>
        </is>
      </c>
      <c r="B5" s="27">
        <f>IF(COUNT('Budget Detail'!$E$4:$E$103)=0,"",SUM('Budget Detail'!$E$4:$E$103))</f>
        <v/>
      </c>
      <c r="D5" s="7" t="inlineStr">
        <is>
          <t>Budget Cost</t>
        </is>
      </c>
      <c r="E5" s="27">
        <f>IF(COUNT('Budget Detail'!$I$4:$I$103)=0,"",SUM('Budget Detail'!$I$4:$I$103))</f>
        <v/>
      </c>
      <c r="G5" s="7" t="inlineStr">
        <is>
          <t>Revenue</t>
        </is>
      </c>
      <c r="H5" s="27">
        <f>IF($B$5="","",$B$5)</f>
        <v/>
      </c>
      <c r="I5" s="27">
        <f>IF($B$6="","",$B$6)</f>
        <v/>
      </c>
    </row>
    <row r="6" ht="24" customHeight="1">
      <c r="A6" s="9" t="inlineStr">
        <is>
          <t>Actual Revenue</t>
        </is>
      </c>
      <c r="B6" s="28">
        <f>IF(COUNT('Budget Detail'!$F$4:$F$103)=0,"",SUM('Budget Detail'!$F$4:$F$103))</f>
        <v/>
      </c>
      <c r="D6" s="9" t="inlineStr">
        <is>
          <t>Actual Cost</t>
        </is>
      </c>
      <c r="E6" s="28">
        <f>IF(COUNT('Budget Detail'!$J$4:$J$103)=0,"",SUM('Budget Detail'!$J$4:$J$103))</f>
        <v/>
      </c>
      <c r="G6" s="9" t="inlineStr">
        <is>
          <t>Cost</t>
        </is>
      </c>
      <c r="H6" s="28">
        <f>IF($E$5="","",$E$5)</f>
        <v/>
      </c>
      <c r="I6" s="28">
        <f>IF($E$6="","",$E$6)</f>
        <v/>
      </c>
    </row>
    <row r="7" ht="24" customHeight="1">
      <c r="A7" s="7" t="inlineStr">
        <is>
          <t>Revenue Variance</t>
        </is>
      </c>
      <c r="B7" s="27">
        <f>IF(OR($B$5="",$B$6=""),"",$B$6-$B$5)</f>
        <v/>
      </c>
      <c r="D7" s="7" t="inlineStr">
        <is>
          <t>Cost Variance (Favorable)</t>
        </is>
      </c>
      <c r="E7" s="27">
        <f>IF(OR($E$5="",$E$6=""),"",$E$5-$E$6)</f>
        <v/>
      </c>
      <c r="G7" s="7" t="inlineStr">
        <is>
          <t>Net</t>
        </is>
      </c>
      <c r="H7" s="27">
        <f>IF($E$9="","",$E$9)</f>
        <v/>
      </c>
      <c r="I7" s="27">
        <f>IF($E$10="","",$E$10)</f>
        <v/>
      </c>
    </row>
    <row r="8" ht="24" customHeight="1">
      <c r="A8" s="9" t="inlineStr">
        <is>
          <t>Revenue Variance %</t>
        </is>
      </c>
      <c r="B8" s="29">
        <f>IFERROR($B$7/$B$5,"")</f>
        <v/>
      </c>
      <c r="D8" s="9" t="inlineStr">
        <is>
          <t>Cost Variance %</t>
        </is>
      </c>
      <c r="E8" s="29">
        <f>IFERROR($E$7/$E$5,"")</f>
        <v/>
      </c>
    </row>
    <row r="9" ht="24" customHeight="1">
      <c r="D9" s="7" t="inlineStr">
        <is>
          <t>Budget Net</t>
        </is>
      </c>
      <c r="E9" s="27">
        <f>IF(OR($B$5="",$E$5=""),"",$B$5-$E$5)</f>
        <v/>
      </c>
    </row>
    <row r="10" ht="24" customHeight="1">
      <c r="A10" s="5" t="inlineStr">
        <is>
          <t>Review Indicators</t>
        </is>
      </c>
      <c r="B10" s="5" t="n"/>
      <c r="D10" s="9" t="inlineStr">
        <is>
          <t>Actual Net</t>
        </is>
      </c>
      <c r="E10" s="28">
        <f>IF(OR($B$6="",$E$6=""),"",$B$6-$E$6)</f>
        <v/>
      </c>
    </row>
    <row r="11" ht="24" customHeight="1">
      <c r="A11" s="7" t="inlineStr">
        <is>
          <t>Entered Rows</t>
        </is>
      </c>
      <c r="B11" s="12">
        <f>COUNT('Budget Detail'!$A$4:$A$103)</f>
        <v/>
      </c>
      <c r="D11" s="7" t="inlineStr">
        <is>
          <t>Net Variance</t>
        </is>
      </c>
      <c r="E11" s="27">
        <f>IF(OR($E$9="",$E$10=""),"",$E$10-$E$9)</f>
        <v/>
      </c>
    </row>
    <row r="12" ht="24" customHeight="1">
      <c r="A12" s="9" t="inlineStr">
        <is>
          <t>Check Variance</t>
        </is>
      </c>
      <c r="B12" s="13">
        <f>COUNTIF('Budget Detail'!$P$4:$P$103,"Check variance")</f>
        <v/>
      </c>
    </row>
    <row r="13" ht="24" customHeight="1">
      <c r="A13" s="7" t="inlineStr">
        <is>
          <t>Material Not in Complete Status</t>
        </is>
      </c>
      <c r="B13" s="12">
        <f>IF(Assumptions!$B$6="","",COUNTIFS('Budget Detail'!$P$4:$P$103,"Check variance",'Budget Detail'!$R$4:$R$103,"&lt;&gt;"&amp;Assumptions!$B$6))</f>
        <v/>
      </c>
    </row>
    <row r="14" ht="24" customHeight="1">
      <c r="A14" s="9" t="inlineStr">
        <is>
          <t>Material Without Explanation</t>
        </is>
      </c>
      <c r="B14" s="13">
        <f>COUNTIFS('Budget Detail'!$P$4:$P$103,"Check variance",'Budget Detail'!$Q$4:$Q$103,"")</f>
        <v/>
      </c>
    </row>
    <row r="15" ht="24" customHeight="1">
      <c r="A15" s="7" t="inlineStr">
        <is>
          <t>Rows Needing Assumption Check</t>
        </is>
      </c>
      <c r="B15" s="12">
        <f>COUNTIF('Budget Detail'!$P$4:$P$103,"Check assumptions")</f>
        <v/>
      </c>
    </row>
  </sheetData>
  <mergeCells count="1">
    <mergeCell ref="A1:L1"/>
  </mergeCells>
  <conditionalFormatting sqref="B7">
    <cfRule type="expression" priority="1" dxfId="0">
      <formula>B7&gt;0</formula>
    </cfRule>
    <cfRule type="expression" priority="2" dxfId="1">
      <formula>B7&lt;0</formula>
    </cfRule>
  </conditionalFormatting>
  <conditionalFormatting sqref="B8">
    <cfRule type="expression" priority="3" dxfId="0">
      <formula>B8&gt;0</formula>
    </cfRule>
    <cfRule type="expression" priority="4" dxfId="1">
      <formula>B8&lt;0</formula>
    </cfRule>
  </conditionalFormatting>
  <conditionalFormatting sqref="E7">
    <cfRule type="expression" priority="5" dxfId="0">
      <formula>E7&gt;0</formula>
    </cfRule>
    <cfRule type="expression" priority="6" dxfId="1">
      <formula>E7&lt;0</formula>
    </cfRule>
  </conditionalFormatting>
  <conditionalFormatting sqref="E8">
    <cfRule type="expression" priority="7" dxfId="0">
      <formula>E8&gt;0</formula>
    </cfRule>
    <cfRule type="expression" priority="8" dxfId="1">
      <formula>E8&lt;0</formula>
    </cfRule>
  </conditionalFormatting>
  <conditionalFormatting sqref="E11">
    <cfRule type="expression" priority="9" dxfId="0">
      <formula>E11&gt;0</formula>
    </cfRule>
    <cfRule type="expression" priority="10" dxfId="1">
      <formula>E11&lt;0</formula>
    </cfRule>
  </conditionalFormatting>
  <conditionalFormatting sqref="B12:B15">
    <cfRule type="expression" priority="11" dxfId="2">
      <formula>B12&gt;0</formula>
    </cfRule>
  </conditionalFormatting>
  <pageMargins left="0.25" right="0.25" top="0.5" bottom="0.5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4" customWidth="1" min="4" max="4"/>
    <col width="16" customWidth="1" min="5" max="5"/>
    <col width="16" customWidth="1" min="6" max="6"/>
    <col width="17" customWidth="1" min="7" max="7"/>
    <col width="16" customWidth="1" min="8" max="8"/>
    <col width="15" customWidth="1" min="9" max="9"/>
    <col width="15" customWidth="1" min="10" max="10"/>
    <col width="22" customWidth="1" min="11" max="11"/>
    <col width="15" customWidth="1" min="12" max="12"/>
    <col width="15" customWidth="1" min="13" max="13"/>
    <col width="15" customWidth="1" min="14" max="14"/>
    <col width="15" customWidth="1" min="15" max="15"/>
    <col width="18" customWidth="1" min="16" max="16"/>
    <col width="39" customWidth="1" min="17" max="17"/>
    <col width="18" customWidth="1" min="18" max="18"/>
  </cols>
  <sheetData>
    <row r="1" ht="30" customHeight="1">
      <c r="A1" s="1" t="inlineStr">
        <is>
          <t>Pest Control Budget Variance Detail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3" t="n"/>
    </row>
    <row r="2" ht="24" customHeight="1">
      <c r="A2" s="4" t="inlineStr">
        <is>
          <t>Enter yellow cells. Formula alerts request a human check; positive cost variance means actual cost is below budget. All example entries, routes, services, responsibilities, and transactions are fictional.</t>
        </is>
      </c>
    </row>
    <row r="3" ht="42" customHeight="1">
      <c r="A3" s="14" t="inlineStr">
        <is>
          <t>Entry Date</t>
        </is>
      </c>
      <c r="B3" s="14" t="inlineStr">
        <is>
          <t>Route</t>
        </is>
      </c>
      <c r="C3" s="14" t="inlineStr">
        <is>
          <t>Service</t>
        </is>
      </c>
      <c r="D3" s="14" t="inlineStr">
        <is>
          <t>Responsibility</t>
        </is>
      </c>
      <c r="E3" s="14" t="inlineStr">
        <is>
          <t>Budget Revenue</t>
        </is>
      </c>
      <c r="F3" s="14" t="inlineStr">
        <is>
          <t>Actual Revenue</t>
        </is>
      </c>
      <c r="G3" s="14" t="inlineStr">
        <is>
          <t>Revenue Variance</t>
        </is>
      </c>
      <c r="H3" s="14" t="inlineStr">
        <is>
          <t>Revenue Variance %</t>
        </is>
      </c>
      <c r="I3" s="14" t="inlineStr">
        <is>
          <t>Budget Cost</t>
        </is>
      </c>
      <c r="J3" s="14" t="inlineStr">
        <is>
          <t>Actual Cost</t>
        </is>
      </c>
      <c r="K3" s="14" t="inlineStr">
        <is>
          <t>Cost Variance (Favorable)</t>
        </is>
      </c>
      <c r="L3" s="14" t="inlineStr">
        <is>
          <t>Cost Variance %</t>
        </is>
      </c>
      <c r="M3" s="14" t="inlineStr">
        <is>
          <t>Budget Net</t>
        </is>
      </c>
      <c r="N3" s="14" t="inlineStr">
        <is>
          <t>Actual Net</t>
        </is>
      </c>
      <c r="O3" s="14" t="inlineStr">
        <is>
          <t>Net Variance</t>
        </is>
      </c>
      <c r="P3" s="14" t="inlineStr">
        <is>
          <t>Variance Alert</t>
        </is>
      </c>
      <c r="Q3" s="14" t="inlineStr">
        <is>
          <t>Variance Explanation</t>
        </is>
      </c>
      <c r="R3" s="14" t="inlineStr">
        <is>
          <t>Review Status</t>
        </is>
      </c>
    </row>
    <row r="4" ht="31" customHeight="1">
      <c r="A4" s="30" t="n">
        <v>46037</v>
      </c>
      <c r="B4" s="16" t="inlineStr">
        <is>
          <t>Sample Route Alpha</t>
        </is>
      </c>
      <c r="C4" s="16" t="inlineStr">
        <is>
          <t>Sample Routine Service</t>
        </is>
      </c>
      <c r="D4" s="16" t="inlineStr">
        <is>
          <t>Sample Operations Team</t>
        </is>
      </c>
      <c r="E4" s="31" t="n">
        <v>5000</v>
      </c>
      <c r="F4" s="31" t="n">
        <v>5500</v>
      </c>
      <c r="G4" s="27">
        <f>IF(OR($A4="",COUNT($E4,$F4)&lt;2),"",$F4-$E4)</f>
        <v/>
      </c>
      <c r="H4" s="32">
        <f>IF(OR($A4="",COUNT($E4,$F4)&lt;2),"",IFERROR(($F4-$E4)/$E4,""))</f>
        <v/>
      </c>
      <c r="I4" s="31" t="n">
        <v>1800</v>
      </c>
      <c r="J4" s="31" t="n">
        <v>1850</v>
      </c>
      <c r="K4" s="27">
        <f>IF(OR($A4="",COUNT($I4,$J4)&lt;2),"",$I4-$J4)</f>
        <v/>
      </c>
      <c r="L4" s="32">
        <f>IF(OR($A4="",COUNT($I4,$J4)&lt;2),"",IFERROR(($I4-$J4)/$I4,""))</f>
        <v/>
      </c>
      <c r="M4" s="27">
        <f>IF(OR($A4="",COUNT($E4,$I4)&lt;2),"",$E4-$I4)</f>
        <v/>
      </c>
      <c r="N4" s="27">
        <f>IF(OR($A4="",COUNT($F4,$J4)&lt;2),"",$F4-$J4)</f>
        <v/>
      </c>
      <c r="O4" s="27">
        <f>IF(OR($A4="",COUNT($E4,$F4,$I4,$J4)&lt;4),"",($F4-$J4)-($E4-$I4))</f>
        <v/>
      </c>
      <c r="P4" s="19">
        <f>IF($A4="","",IF(COUNT($E4,$F4,$I4,$J4)&lt;4,"Incomplete",IF(OR(NOT(ISNUMBER(Assumptions!$B$4)),NOT(ISNUMBER(Assumptions!$B$5))),"Check assumptions",IF(OR(IFERROR(ABS($G4)&gt;=Assumptions!$B$4,FALSE),IFERROR(ABS($K4)&gt;=Assumptions!$B$4,FALSE),IFERROR(ABS($H4)&gt;=Assumptions!$B$5,FALSE),IFERROR(ABS($L4)&gt;=Assumptions!$B$5,FALSE)),"Check variance","Within threshold"))))</f>
        <v/>
      </c>
      <c r="Q4" s="16" t="inlineStr">
        <is>
          <t>Sample revenue reached the dollar review boundary.</t>
        </is>
      </c>
      <c r="R4" s="16" t="inlineStr">
        <is>
          <t>Explained</t>
        </is>
      </c>
    </row>
    <row r="5" ht="31" customHeight="1">
      <c r="A5" s="30" t="n">
        <v>46051</v>
      </c>
      <c r="B5" s="16" t="inlineStr">
        <is>
          <t>Sample Route Beta</t>
        </is>
      </c>
      <c r="C5" s="16" t="inlineStr">
        <is>
          <t>Sample Inspection Visit</t>
        </is>
      </c>
      <c r="D5" s="16" t="inlineStr">
        <is>
          <t>Sample Service Team</t>
        </is>
      </c>
      <c r="E5" s="31" t="n">
        <v>4200</v>
      </c>
      <c r="F5" s="31" t="n">
        <v>4100</v>
      </c>
      <c r="G5" s="28">
        <f>IF(OR($A5="",COUNT($E5,$F5)&lt;2),"",$F5-$E5)</f>
        <v/>
      </c>
      <c r="H5" s="29">
        <f>IF(OR($A5="",COUNT($E5,$F5)&lt;2),"",IFERROR(($F5-$E5)/$E5,""))</f>
        <v/>
      </c>
      <c r="I5" s="31" t="n">
        <v>1500</v>
      </c>
      <c r="J5" s="31" t="n">
        <v>1450</v>
      </c>
      <c r="K5" s="28">
        <f>IF(OR($A5="",COUNT($I5,$J5)&lt;2),"",$I5-$J5)</f>
        <v/>
      </c>
      <c r="L5" s="29">
        <f>IF(OR($A5="",COUNT($I5,$J5)&lt;2),"",IFERROR(($I5-$J5)/$I5,""))</f>
        <v/>
      </c>
      <c r="M5" s="28">
        <f>IF(OR($A5="",COUNT($E5,$I5)&lt;2),"",$E5-$I5)</f>
        <v/>
      </c>
      <c r="N5" s="28">
        <f>IF(OR($A5="",COUNT($F5,$J5)&lt;2),"",$F5-$J5)</f>
        <v/>
      </c>
      <c r="O5" s="28">
        <f>IF(OR($A5="",COUNT($E5,$F5,$I5,$J5)&lt;4),"",($F5-$J5)-($E5-$I5))</f>
        <v/>
      </c>
      <c r="P5" s="20">
        <f>IF($A5="","",IF(COUNT($E5,$F5,$I5,$J5)&lt;4,"Incomplete",IF(OR(NOT(ISNUMBER(Assumptions!$B$4)),NOT(ISNUMBER(Assumptions!$B$5))),"Check assumptions",IF(OR(IFERROR(ABS($G5)&gt;=Assumptions!$B$4,FALSE),IFERROR(ABS($K5)&gt;=Assumptions!$B$4,FALSE),IFERROR(ABS($H5)&gt;=Assumptions!$B$5,FALSE),IFERROR(ABS($L5)&gt;=Assumptions!$B$5,FALSE)),"Check variance","Within threshold"))))</f>
        <v/>
      </c>
      <c r="Q5" s="16" t="inlineStr"/>
      <c r="R5" s="16" t="inlineStr">
        <is>
          <t>Reviewed</t>
        </is>
      </c>
    </row>
    <row r="6" ht="31" customHeight="1">
      <c r="A6" s="30" t="n">
        <v>46065</v>
      </c>
      <c r="B6" s="16" t="inlineStr">
        <is>
          <t>Sample Route Gamma</t>
        </is>
      </c>
      <c r="C6" s="16" t="inlineStr">
        <is>
          <t>Sample Exclusion Service</t>
        </is>
      </c>
      <c r="D6" s="16" t="inlineStr">
        <is>
          <t>Sample Sales Team</t>
        </is>
      </c>
      <c r="E6" s="31" t="n">
        <v>6800</v>
      </c>
      <c r="F6" s="31" t="n">
        <v>5900</v>
      </c>
      <c r="G6" s="27">
        <f>IF(OR($A6="",COUNT($E6,$F6)&lt;2),"",$F6-$E6)</f>
        <v/>
      </c>
      <c r="H6" s="32">
        <f>IF(OR($A6="",COUNT($E6,$F6)&lt;2),"",IFERROR(($F6-$E6)/$E6,""))</f>
        <v/>
      </c>
      <c r="I6" s="31" t="n">
        <v>2800</v>
      </c>
      <c r="J6" s="31" t="n">
        <v>3000</v>
      </c>
      <c r="K6" s="27">
        <f>IF(OR($A6="",COUNT($I6,$J6)&lt;2),"",$I6-$J6)</f>
        <v/>
      </c>
      <c r="L6" s="32">
        <f>IF(OR($A6="",COUNT($I6,$J6)&lt;2),"",IFERROR(($I6-$J6)/$I6,""))</f>
        <v/>
      </c>
      <c r="M6" s="27">
        <f>IF(OR($A6="",COUNT($E6,$I6)&lt;2),"",$E6-$I6)</f>
        <v/>
      </c>
      <c r="N6" s="27">
        <f>IF(OR($A6="",COUNT($F6,$J6)&lt;2),"",$F6-$J6)</f>
        <v/>
      </c>
      <c r="O6" s="27">
        <f>IF(OR($A6="",COUNT($E6,$F6,$I6,$J6)&lt;4),"",($F6-$J6)-($E6-$I6))</f>
        <v/>
      </c>
      <c r="P6" s="19">
        <f>IF($A6="","",IF(COUNT($E6,$F6,$I6,$J6)&lt;4,"Incomplete",IF(OR(NOT(ISNUMBER(Assumptions!$B$4)),NOT(ISNUMBER(Assumptions!$B$5))),"Check assumptions",IF(OR(IFERROR(ABS($G6)&gt;=Assumptions!$B$4,FALSE),IFERROR(ABS($K6)&gt;=Assumptions!$B$4,FALSE),IFERROR(ABS($H6)&gt;=Assumptions!$B$5,FALSE),IFERROR(ABS($L6)&gt;=Assumptions!$B$5,FALSE)),"Check variance","Within threshold"))))</f>
        <v/>
      </c>
      <c r="Q6" s="16" t="inlineStr">
        <is>
          <t>Fewer fictional sample visits were entered than budgeted.</t>
        </is>
      </c>
      <c r="R6" s="16" t="inlineStr">
        <is>
          <t>Open</t>
        </is>
      </c>
    </row>
    <row r="7" ht="31" customHeight="1">
      <c r="A7" s="30" t="n">
        <v>46079</v>
      </c>
      <c r="B7" s="16" t="inlineStr">
        <is>
          <t>Sample Route Delta</t>
        </is>
      </c>
      <c r="C7" s="16" t="inlineStr">
        <is>
          <t>Sample Follow-Up Visit</t>
        </is>
      </c>
      <c r="D7" s="16" t="inlineStr">
        <is>
          <t>Sample Office Team</t>
        </is>
      </c>
      <c r="E7" s="31" t="n">
        <v>3000</v>
      </c>
      <c r="F7" s="31" t="n">
        <v>3000</v>
      </c>
      <c r="G7" s="28">
        <f>IF(OR($A7="",COUNT($E7,$F7)&lt;2),"",$F7-$E7)</f>
        <v/>
      </c>
      <c r="H7" s="29">
        <f>IF(OR($A7="",COUNT($E7,$F7)&lt;2),"",IFERROR(($F7-$E7)/$E7,""))</f>
        <v/>
      </c>
      <c r="I7" s="31" t="n">
        <v>1100</v>
      </c>
      <c r="J7" s="31" t="n">
        <v>1100</v>
      </c>
      <c r="K7" s="28">
        <f>IF(OR($A7="",COUNT($I7,$J7)&lt;2),"",$I7-$J7)</f>
        <v/>
      </c>
      <c r="L7" s="29">
        <f>IF(OR($A7="",COUNT($I7,$J7)&lt;2),"",IFERROR(($I7-$J7)/$I7,""))</f>
        <v/>
      </c>
      <c r="M7" s="28">
        <f>IF(OR($A7="",COUNT($E7,$I7)&lt;2),"",$E7-$I7)</f>
        <v/>
      </c>
      <c r="N7" s="28">
        <f>IF(OR($A7="",COUNT($F7,$J7)&lt;2),"",$F7-$J7)</f>
        <v/>
      </c>
      <c r="O7" s="28">
        <f>IF(OR($A7="",COUNT($E7,$F7,$I7,$J7)&lt;4),"",($F7-$J7)-($E7-$I7))</f>
        <v/>
      </c>
      <c r="P7" s="20">
        <f>IF($A7="","",IF(COUNT($E7,$F7,$I7,$J7)&lt;4,"Incomplete",IF(OR(NOT(ISNUMBER(Assumptions!$B$4)),NOT(ISNUMBER(Assumptions!$B$5))),"Check assumptions",IF(OR(IFERROR(ABS($G7)&gt;=Assumptions!$B$4,FALSE),IFERROR(ABS($K7)&gt;=Assumptions!$B$4,FALSE),IFERROR(ABS($H7)&gt;=Assumptions!$B$5,FALSE),IFERROR(ABS($L7)&gt;=Assumptions!$B$5,FALSE)),"Check variance","Within threshold"))))</f>
        <v/>
      </c>
      <c r="Q7" s="16" t="inlineStr"/>
      <c r="R7" s="16" t="inlineStr">
        <is>
          <t>Reviewed</t>
        </is>
      </c>
    </row>
    <row r="8" ht="31" customHeight="1">
      <c r="A8" s="30" t="n">
        <v>46093</v>
      </c>
      <c r="B8" s="16" t="inlineStr">
        <is>
          <t>Sample Route Alpha</t>
        </is>
      </c>
      <c r="C8" s="16" t="inlineStr">
        <is>
          <t>Sample Exclusion Service</t>
        </is>
      </c>
      <c r="D8" s="16" t="inlineStr">
        <is>
          <t>Sample Operations Team</t>
        </is>
      </c>
      <c r="E8" s="31" t="n">
        <v>7500</v>
      </c>
      <c r="F8" s="31" t="n">
        <v>7900</v>
      </c>
      <c r="G8" s="27">
        <f>IF(OR($A8="",COUNT($E8,$F8)&lt;2),"",$F8-$E8)</f>
        <v/>
      </c>
      <c r="H8" s="32">
        <f>IF(OR($A8="",COUNT($E8,$F8)&lt;2),"",IFERROR(($F8-$E8)/$E8,""))</f>
        <v/>
      </c>
      <c r="I8" s="31" t="n">
        <v>3000</v>
      </c>
      <c r="J8" s="31" t="n">
        <v>3550</v>
      </c>
      <c r="K8" s="27">
        <f>IF(OR($A8="",COUNT($I8,$J8)&lt;2),"",$I8-$J8)</f>
        <v/>
      </c>
      <c r="L8" s="32">
        <f>IF(OR($A8="",COUNT($I8,$J8)&lt;2),"",IFERROR(($I8-$J8)/$I8,""))</f>
        <v/>
      </c>
      <c r="M8" s="27">
        <f>IF(OR($A8="",COUNT($E8,$I8)&lt;2),"",$E8-$I8)</f>
        <v/>
      </c>
      <c r="N8" s="27">
        <f>IF(OR($A8="",COUNT($F8,$J8)&lt;2),"",$F8-$J8)</f>
        <v/>
      </c>
      <c r="O8" s="27">
        <f>IF(OR($A8="",COUNT($E8,$F8,$I8,$J8)&lt;4),"",($F8-$J8)-($E8-$I8))</f>
        <v/>
      </c>
      <c r="P8" s="19">
        <f>IF($A8="","",IF(COUNT($E8,$F8,$I8,$J8)&lt;4,"Incomplete",IF(OR(NOT(ISNUMBER(Assumptions!$B$4)),NOT(ISNUMBER(Assumptions!$B$5))),"Check assumptions",IF(OR(IFERROR(ABS($G8)&gt;=Assumptions!$B$4,FALSE),IFERROR(ABS($K8)&gt;=Assumptions!$B$4,FALSE),IFERROR(ABS($H8)&gt;=Assumptions!$B$5,FALSE),IFERROR(ABS($L8)&gt;=Assumptions!$B$5,FALSE)),"Check variance","Within threshold"))))</f>
        <v/>
      </c>
      <c r="Q8" s="16" t="inlineStr">
        <is>
          <t>Fictional sample labor hours exceeded the internal budget.</t>
        </is>
      </c>
      <c r="R8" s="16" t="inlineStr">
        <is>
          <t>Explained</t>
        </is>
      </c>
    </row>
    <row r="9" ht="31" customHeight="1">
      <c r="A9" s="30" t="n">
        <v>46107</v>
      </c>
      <c r="B9" s="16" t="inlineStr">
        <is>
          <t>Sample Route Beta</t>
        </is>
      </c>
      <c r="C9" s="16" t="inlineStr">
        <is>
          <t>Sample Routine Service</t>
        </is>
      </c>
      <c r="D9" s="16" t="inlineStr">
        <is>
          <t>Sample Service Team</t>
        </is>
      </c>
      <c r="E9" s="31" t="n">
        <v>2600</v>
      </c>
      <c r="F9" s="31" t="n">
        <v>2300</v>
      </c>
      <c r="G9" s="28">
        <f>IF(OR($A9="",COUNT($E9,$F9)&lt;2),"",$F9-$E9)</f>
        <v/>
      </c>
      <c r="H9" s="29">
        <f>IF(OR($A9="",COUNT($E9,$F9)&lt;2),"",IFERROR(($F9-$E9)/$E9,""))</f>
        <v/>
      </c>
      <c r="I9" s="31" t="n">
        <v>900</v>
      </c>
      <c r="J9" s="31" t="n">
        <v>920</v>
      </c>
      <c r="K9" s="28">
        <f>IF(OR($A9="",COUNT($I9,$J9)&lt;2),"",$I9-$J9)</f>
        <v/>
      </c>
      <c r="L9" s="29">
        <f>IF(OR($A9="",COUNT($I9,$J9)&lt;2),"",IFERROR(($I9-$J9)/$I9,""))</f>
        <v/>
      </c>
      <c r="M9" s="28">
        <f>IF(OR($A9="",COUNT($E9,$I9)&lt;2),"",$E9-$I9)</f>
        <v/>
      </c>
      <c r="N9" s="28">
        <f>IF(OR($A9="",COUNT($F9,$J9)&lt;2),"",$F9-$J9)</f>
        <v/>
      </c>
      <c r="O9" s="28">
        <f>IF(OR($A9="",COUNT($E9,$F9,$I9,$J9)&lt;4),"",($F9-$J9)-($E9-$I9))</f>
        <v/>
      </c>
      <c r="P9" s="20">
        <f>IF($A9="","",IF(COUNT($E9,$F9,$I9,$J9)&lt;4,"Incomplete",IF(OR(NOT(ISNUMBER(Assumptions!$B$4)),NOT(ISNUMBER(Assumptions!$B$5))),"Check assumptions",IF(OR(IFERROR(ABS($G9)&gt;=Assumptions!$B$4,FALSE),IFERROR(ABS($K9)&gt;=Assumptions!$B$4,FALSE),IFERROR(ABS($H9)&gt;=Assumptions!$B$5,FALSE),IFERROR(ABS($L9)&gt;=Assumptions!$B$5,FALSE)),"Check variance","Within threshold"))))</f>
        <v/>
      </c>
      <c r="Q9" s="16" t="inlineStr"/>
      <c r="R9" s="16" t="inlineStr">
        <is>
          <t>Open</t>
        </is>
      </c>
    </row>
    <row r="10" ht="31" customHeight="1">
      <c r="A10" s="30" t="n">
        <v>46121</v>
      </c>
      <c r="B10" s="16" t="inlineStr">
        <is>
          <t>Sample Route Gamma</t>
        </is>
      </c>
      <c r="C10" s="16" t="inlineStr">
        <is>
          <t>Sample Inspection Visit</t>
        </is>
      </c>
      <c r="D10" s="16" t="inlineStr">
        <is>
          <t>Sample Sales Team</t>
        </is>
      </c>
      <c r="E10" s="31" t="n">
        <v>5400</v>
      </c>
      <c r="F10" s="31" t="n">
        <v>5450</v>
      </c>
      <c r="G10" s="27">
        <f>IF(OR($A10="",COUNT($E10,$F10)&lt;2),"",$F10-$E10)</f>
        <v/>
      </c>
      <c r="H10" s="32">
        <f>IF(OR($A10="",COUNT($E10,$F10)&lt;2),"",IFERROR(($F10-$E10)/$E10,""))</f>
        <v/>
      </c>
      <c r="I10" s="31" t="n">
        <v>2100</v>
      </c>
      <c r="J10" s="31" t="n">
        <v>2050</v>
      </c>
      <c r="K10" s="27">
        <f>IF(OR($A10="",COUNT($I10,$J10)&lt;2),"",$I10-$J10)</f>
        <v/>
      </c>
      <c r="L10" s="32">
        <f>IF(OR($A10="",COUNT($I10,$J10)&lt;2),"",IFERROR(($I10-$J10)/$I10,""))</f>
        <v/>
      </c>
      <c r="M10" s="27">
        <f>IF(OR($A10="",COUNT($E10,$I10)&lt;2),"",$E10-$I10)</f>
        <v/>
      </c>
      <c r="N10" s="27">
        <f>IF(OR($A10="",COUNT($F10,$J10)&lt;2),"",$F10-$J10)</f>
        <v/>
      </c>
      <c r="O10" s="27">
        <f>IF(OR($A10="",COUNT($E10,$F10,$I10,$J10)&lt;4),"",($F10-$J10)-($E10-$I10))</f>
        <v/>
      </c>
      <c r="P10" s="19">
        <f>IF($A10="","",IF(COUNT($E10,$F10,$I10,$J10)&lt;4,"Incomplete",IF(OR(NOT(ISNUMBER(Assumptions!$B$4)),NOT(ISNUMBER(Assumptions!$B$5))),"Check assumptions",IF(OR(IFERROR(ABS($G10)&gt;=Assumptions!$B$4,FALSE),IFERROR(ABS($K10)&gt;=Assumptions!$B$4,FALSE),IFERROR(ABS($H10)&gt;=Assumptions!$B$5,FALSE),IFERROR(ABS($L10)&gt;=Assumptions!$B$5,FALSE)),"Check variance","Within threshold"))))</f>
        <v/>
      </c>
      <c r="Q10" s="16" t="inlineStr"/>
      <c r="R10" s="16" t="inlineStr">
        <is>
          <t>Reviewed</t>
        </is>
      </c>
    </row>
    <row r="11" ht="31" customHeight="1">
      <c r="A11" s="30" t="n">
        <v>46135</v>
      </c>
      <c r="B11" s="16" t="inlineStr">
        <is>
          <t>Sample Route Delta</t>
        </is>
      </c>
      <c r="C11" s="16" t="inlineStr">
        <is>
          <t>Sample Follow-Up Visit</t>
        </is>
      </c>
      <c r="D11" s="16" t="inlineStr">
        <is>
          <t>Sample Office Team</t>
        </is>
      </c>
      <c r="E11" s="31" t="n">
        <v>8200</v>
      </c>
      <c r="F11" s="31" t="n">
        <v>8800</v>
      </c>
      <c r="G11" s="28">
        <f>IF(OR($A11="",COUNT($E11,$F11)&lt;2),"",$F11-$E11)</f>
        <v/>
      </c>
      <c r="H11" s="29">
        <f>IF(OR($A11="",COUNT($E11,$F11)&lt;2),"",IFERROR(($F11-$E11)/$E11,""))</f>
        <v/>
      </c>
      <c r="I11" s="31" t="n">
        <v>3400</v>
      </c>
      <c r="J11" s="31" t="n">
        <v>3600</v>
      </c>
      <c r="K11" s="28">
        <f>IF(OR($A11="",COUNT($I11,$J11)&lt;2),"",$I11-$J11)</f>
        <v/>
      </c>
      <c r="L11" s="29">
        <f>IF(OR($A11="",COUNT($I11,$J11)&lt;2),"",IFERROR(($I11-$J11)/$I11,""))</f>
        <v/>
      </c>
      <c r="M11" s="28">
        <f>IF(OR($A11="",COUNT($E11,$I11)&lt;2),"",$E11-$I11)</f>
        <v/>
      </c>
      <c r="N11" s="28">
        <f>IF(OR($A11="",COUNT($F11,$J11)&lt;2),"",$F11-$J11)</f>
        <v/>
      </c>
      <c r="O11" s="28">
        <f>IF(OR($A11="",COUNT($E11,$F11,$I11,$J11)&lt;4),"",($F11-$J11)-($E11-$I11))</f>
        <v/>
      </c>
      <c r="P11" s="20">
        <f>IF($A11="","",IF(COUNT($E11,$F11,$I11,$J11)&lt;4,"Incomplete",IF(OR(NOT(ISNUMBER(Assumptions!$B$4)),NOT(ISNUMBER(Assumptions!$B$5))),"Check assumptions",IF(OR(IFERROR(ABS($G11)&gt;=Assumptions!$B$4,FALSE),IFERROR(ABS($K11)&gt;=Assumptions!$B$4,FALSE),IFERROR(ABS($H11)&gt;=Assumptions!$B$5,FALSE),IFERROR(ABS($L11)&gt;=Assumptions!$B$5,FALSE)),"Check variance","Within threshold"))))</f>
        <v/>
      </c>
      <c r="Q11" s="16" t="inlineStr">
        <is>
          <t>Fictional sample revenue was above the entered budget.</t>
        </is>
      </c>
      <c r="R11" s="16" t="inlineStr">
        <is>
          <t>Reviewed</t>
        </is>
      </c>
    </row>
    <row r="12" ht="31" customHeight="1">
      <c r="A12" s="30" t="n">
        <v>46149</v>
      </c>
      <c r="B12" s="16" t="inlineStr">
        <is>
          <t>Sample Route Alpha</t>
        </is>
      </c>
      <c r="C12" s="16" t="inlineStr">
        <is>
          <t>Sample Routine Service</t>
        </is>
      </c>
      <c r="D12" s="16" t="inlineStr">
        <is>
          <t>Sample Operations Team</t>
        </is>
      </c>
      <c r="E12" s="31" t="n">
        <v>4700</v>
      </c>
      <c r="F12" s="31" t="n">
        <v>4200</v>
      </c>
      <c r="G12" s="27">
        <f>IF(OR($A12="",COUNT($E12,$F12)&lt;2),"",$F12-$E12)</f>
        <v/>
      </c>
      <c r="H12" s="32">
        <f>IF(OR($A12="",COUNT($E12,$F12)&lt;2),"",IFERROR(($F12-$E12)/$E12,""))</f>
        <v/>
      </c>
      <c r="I12" s="31" t="n">
        <v>1700</v>
      </c>
      <c r="J12" s="31" t="n">
        <v>1600</v>
      </c>
      <c r="K12" s="27">
        <f>IF(OR($A12="",COUNT($I12,$J12)&lt;2),"",$I12-$J12)</f>
        <v/>
      </c>
      <c r="L12" s="32">
        <f>IF(OR($A12="",COUNT($I12,$J12)&lt;2),"",IFERROR(($I12-$J12)/$I12,""))</f>
        <v/>
      </c>
      <c r="M12" s="27">
        <f>IF(OR($A12="",COUNT($E12,$I12)&lt;2),"",$E12-$I12)</f>
        <v/>
      </c>
      <c r="N12" s="27">
        <f>IF(OR($A12="",COUNT($F12,$J12)&lt;2),"",$F12-$J12)</f>
        <v/>
      </c>
      <c r="O12" s="27">
        <f>IF(OR($A12="",COUNT($E12,$F12,$I12,$J12)&lt;4),"",($F12-$J12)-($E12-$I12))</f>
        <v/>
      </c>
      <c r="P12" s="19">
        <f>IF($A12="","",IF(COUNT($E12,$F12,$I12,$J12)&lt;4,"Incomplete",IF(OR(NOT(ISNUMBER(Assumptions!$B$4)),NOT(ISNUMBER(Assumptions!$B$5))),"Check assumptions",IF(OR(IFERROR(ABS($G12)&gt;=Assumptions!$B$4,FALSE),IFERROR(ABS($K12)&gt;=Assumptions!$B$4,FALSE),IFERROR(ABS($H12)&gt;=Assumptions!$B$5,FALSE),IFERROR(ABS($L12)&gt;=Assumptions!$B$5,FALSE)),"Check variance","Within threshold"))))</f>
        <v/>
      </c>
      <c r="Q12" s="16" t="inlineStr">
        <is>
          <t>Sample revenue reached the negative dollar review boundary.</t>
        </is>
      </c>
      <c r="R12" s="16" t="inlineStr">
        <is>
          <t>Explained</t>
        </is>
      </c>
    </row>
    <row r="13" ht="31" customHeight="1">
      <c r="A13" s="30" t="n">
        <v>46163</v>
      </c>
      <c r="B13" s="16" t="inlineStr">
        <is>
          <t>Sample Route Beta</t>
        </is>
      </c>
      <c r="C13" s="16" t="inlineStr">
        <is>
          <t>Sample Exclusion Service</t>
        </is>
      </c>
      <c r="D13" s="16" t="inlineStr">
        <is>
          <t>Sample Service Team</t>
        </is>
      </c>
      <c r="E13" s="31" t="n">
        <v>0</v>
      </c>
      <c r="F13" s="31" t="n">
        <v>800</v>
      </c>
      <c r="G13" s="28">
        <f>IF(OR($A13="",COUNT($E13,$F13)&lt;2),"",$F13-$E13)</f>
        <v/>
      </c>
      <c r="H13" s="29">
        <f>IF(OR($A13="",COUNT($E13,$F13)&lt;2),"",IFERROR(($F13-$E13)/$E13,""))</f>
        <v/>
      </c>
      <c r="I13" s="31" t="n">
        <v>0</v>
      </c>
      <c r="J13" s="31" t="n">
        <v>300</v>
      </c>
      <c r="K13" s="28">
        <f>IF(OR($A13="",COUNT($I13,$J13)&lt;2),"",$I13-$J13)</f>
        <v/>
      </c>
      <c r="L13" s="29">
        <f>IF(OR($A13="",COUNT($I13,$J13)&lt;2),"",IFERROR(($I13-$J13)/$I13,""))</f>
        <v/>
      </c>
      <c r="M13" s="28">
        <f>IF(OR($A13="",COUNT($E13,$I13)&lt;2),"",$E13-$I13)</f>
        <v/>
      </c>
      <c r="N13" s="28">
        <f>IF(OR($A13="",COUNT($F13,$J13)&lt;2),"",$F13-$J13)</f>
        <v/>
      </c>
      <c r="O13" s="28">
        <f>IF(OR($A13="",COUNT($E13,$F13,$I13,$J13)&lt;4),"",($F13-$J13)-($E13-$I13))</f>
        <v/>
      </c>
      <c r="P13" s="20">
        <f>IF($A13="","",IF(COUNT($E13,$F13,$I13,$J13)&lt;4,"Incomplete",IF(OR(NOT(ISNUMBER(Assumptions!$B$4)),NOT(ISNUMBER(Assumptions!$B$5))),"Check assumptions",IF(OR(IFERROR(ABS($G13)&gt;=Assumptions!$B$4,FALSE),IFERROR(ABS($K13)&gt;=Assumptions!$B$4,FALSE),IFERROR(ABS($H13)&gt;=Assumptions!$B$5,FALSE),IFERROR(ABS($L13)&gt;=Assumptions!$B$5,FALSE)),"Check variance","Within threshold"))))</f>
        <v/>
      </c>
      <c r="Q13" s="16" t="inlineStr">
        <is>
          <t>Unbudgeted fictional sample activity was entered.</t>
        </is>
      </c>
      <c r="R13" s="16" t="inlineStr">
        <is>
          <t>Open</t>
        </is>
      </c>
    </row>
    <row r="14" ht="22" customHeight="1">
      <c r="A14" s="30" t="n"/>
      <c r="B14" s="16" t="n"/>
      <c r="C14" s="16" t="n"/>
      <c r="D14" s="16" t="n"/>
      <c r="E14" s="31" t="n"/>
      <c r="F14" s="31" t="n"/>
      <c r="G14" s="27">
        <f>IF(OR($A14="",COUNT($E14,$F14)&lt;2),"",$F14-$E14)</f>
        <v/>
      </c>
      <c r="H14" s="32">
        <f>IF(OR($A14="",COUNT($E14,$F14)&lt;2),"",IFERROR(($F14-$E14)/$E14,""))</f>
        <v/>
      </c>
      <c r="I14" s="31" t="n"/>
      <c r="J14" s="31" t="n"/>
      <c r="K14" s="27">
        <f>IF(OR($A14="",COUNT($I14,$J14)&lt;2),"",$I14-$J14)</f>
        <v/>
      </c>
      <c r="L14" s="32">
        <f>IF(OR($A14="",COUNT($I14,$J14)&lt;2),"",IFERROR(($I14-$J14)/$I14,""))</f>
        <v/>
      </c>
      <c r="M14" s="27">
        <f>IF(OR($A14="",COUNT($E14,$I14)&lt;2),"",$E14-$I14)</f>
        <v/>
      </c>
      <c r="N14" s="27">
        <f>IF(OR($A14="",COUNT($F14,$J14)&lt;2),"",$F14-$J14)</f>
        <v/>
      </c>
      <c r="O14" s="27">
        <f>IF(OR($A14="",COUNT($E14,$F14,$I14,$J14)&lt;4),"",($F14-$J14)-($E14-$I14))</f>
        <v/>
      </c>
      <c r="P14" s="19">
        <f>IF($A14="","",IF(COUNT($E14,$F14,$I14,$J14)&lt;4,"Incomplete",IF(OR(NOT(ISNUMBER(Assumptions!$B$4)),NOT(ISNUMBER(Assumptions!$B$5))),"Check assumptions",IF(OR(IFERROR(ABS($G14)&gt;=Assumptions!$B$4,FALSE),IFERROR(ABS($K14)&gt;=Assumptions!$B$4,FALSE),IFERROR(ABS($H14)&gt;=Assumptions!$B$5,FALSE),IFERROR(ABS($L14)&gt;=Assumptions!$B$5,FALSE)),"Check variance","Within threshold"))))</f>
        <v/>
      </c>
      <c r="Q14" s="16" t="n"/>
      <c r="R14" s="16" t="n"/>
    </row>
    <row r="15" ht="22" customHeight="1">
      <c r="A15" s="30" t="n"/>
      <c r="B15" s="16" t="n"/>
      <c r="C15" s="16" t="n"/>
      <c r="D15" s="16" t="n"/>
      <c r="E15" s="31" t="n"/>
      <c r="F15" s="31" t="n"/>
      <c r="G15" s="28">
        <f>IF(OR($A15="",COUNT($E15,$F15)&lt;2),"",$F15-$E15)</f>
        <v/>
      </c>
      <c r="H15" s="29">
        <f>IF(OR($A15="",COUNT($E15,$F15)&lt;2),"",IFERROR(($F15-$E15)/$E15,""))</f>
        <v/>
      </c>
      <c r="I15" s="31" t="n"/>
      <c r="J15" s="31" t="n"/>
      <c r="K15" s="28">
        <f>IF(OR($A15="",COUNT($I15,$J15)&lt;2),"",$I15-$J15)</f>
        <v/>
      </c>
      <c r="L15" s="29">
        <f>IF(OR($A15="",COUNT($I15,$J15)&lt;2),"",IFERROR(($I15-$J15)/$I15,""))</f>
        <v/>
      </c>
      <c r="M15" s="28">
        <f>IF(OR($A15="",COUNT($E15,$I15)&lt;2),"",$E15-$I15)</f>
        <v/>
      </c>
      <c r="N15" s="28">
        <f>IF(OR($A15="",COUNT($F15,$J15)&lt;2),"",$F15-$J15)</f>
        <v/>
      </c>
      <c r="O15" s="28">
        <f>IF(OR($A15="",COUNT($E15,$F15,$I15,$J15)&lt;4),"",($F15-$J15)-($E15-$I15))</f>
        <v/>
      </c>
      <c r="P15" s="20">
        <f>IF($A15="","",IF(COUNT($E15,$F15,$I15,$J15)&lt;4,"Incomplete",IF(OR(NOT(ISNUMBER(Assumptions!$B$4)),NOT(ISNUMBER(Assumptions!$B$5))),"Check assumptions",IF(OR(IFERROR(ABS($G15)&gt;=Assumptions!$B$4,FALSE),IFERROR(ABS($K15)&gt;=Assumptions!$B$4,FALSE),IFERROR(ABS($H15)&gt;=Assumptions!$B$5,FALSE),IFERROR(ABS($L15)&gt;=Assumptions!$B$5,FALSE)),"Check variance","Within threshold"))))</f>
        <v/>
      </c>
      <c r="Q15" s="16" t="n"/>
      <c r="R15" s="16" t="n"/>
    </row>
    <row r="16" ht="22" customHeight="1">
      <c r="A16" s="30" t="n"/>
      <c r="B16" s="16" t="n"/>
      <c r="C16" s="16" t="n"/>
      <c r="D16" s="16" t="n"/>
      <c r="E16" s="31" t="n"/>
      <c r="F16" s="31" t="n"/>
      <c r="G16" s="27">
        <f>IF(OR($A16="",COUNT($E16,$F16)&lt;2),"",$F16-$E16)</f>
        <v/>
      </c>
      <c r="H16" s="32">
        <f>IF(OR($A16="",COUNT($E16,$F16)&lt;2),"",IFERROR(($F16-$E16)/$E16,""))</f>
        <v/>
      </c>
      <c r="I16" s="31" t="n"/>
      <c r="J16" s="31" t="n"/>
      <c r="K16" s="27">
        <f>IF(OR($A16="",COUNT($I16,$J16)&lt;2),"",$I16-$J16)</f>
        <v/>
      </c>
      <c r="L16" s="32">
        <f>IF(OR($A16="",COUNT($I16,$J16)&lt;2),"",IFERROR(($I16-$J16)/$I16,""))</f>
        <v/>
      </c>
      <c r="M16" s="27">
        <f>IF(OR($A16="",COUNT($E16,$I16)&lt;2),"",$E16-$I16)</f>
        <v/>
      </c>
      <c r="N16" s="27">
        <f>IF(OR($A16="",COUNT($F16,$J16)&lt;2),"",$F16-$J16)</f>
        <v/>
      </c>
      <c r="O16" s="27">
        <f>IF(OR($A16="",COUNT($E16,$F16,$I16,$J16)&lt;4),"",($F16-$J16)-($E16-$I16))</f>
        <v/>
      </c>
      <c r="P16" s="19">
        <f>IF($A16="","",IF(COUNT($E16,$F16,$I16,$J16)&lt;4,"Incomplete",IF(OR(NOT(ISNUMBER(Assumptions!$B$4)),NOT(ISNUMBER(Assumptions!$B$5))),"Check assumptions",IF(OR(IFERROR(ABS($G16)&gt;=Assumptions!$B$4,FALSE),IFERROR(ABS($K16)&gt;=Assumptions!$B$4,FALSE),IFERROR(ABS($H16)&gt;=Assumptions!$B$5,FALSE),IFERROR(ABS($L16)&gt;=Assumptions!$B$5,FALSE)),"Check variance","Within threshold"))))</f>
        <v/>
      </c>
      <c r="Q16" s="16" t="n"/>
      <c r="R16" s="16" t="n"/>
    </row>
    <row r="17" ht="22" customHeight="1">
      <c r="A17" s="30" t="n"/>
      <c r="B17" s="16" t="n"/>
      <c r="C17" s="16" t="n"/>
      <c r="D17" s="16" t="n"/>
      <c r="E17" s="31" t="n"/>
      <c r="F17" s="31" t="n"/>
      <c r="G17" s="28">
        <f>IF(OR($A17="",COUNT($E17,$F17)&lt;2),"",$F17-$E17)</f>
        <v/>
      </c>
      <c r="H17" s="29">
        <f>IF(OR($A17="",COUNT($E17,$F17)&lt;2),"",IFERROR(($F17-$E17)/$E17,""))</f>
        <v/>
      </c>
      <c r="I17" s="31" t="n"/>
      <c r="J17" s="31" t="n"/>
      <c r="K17" s="28">
        <f>IF(OR($A17="",COUNT($I17,$J17)&lt;2),"",$I17-$J17)</f>
        <v/>
      </c>
      <c r="L17" s="29">
        <f>IF(OR($A17="",COUNT($I17,$J17)&lt;2),"",IFERROR(($I17-$J17)/$I17,""))</f>
        <v/>
      </c>
      <c r="M17" s="28">
        <f>IF(OR($A17="",COUNT($E17,$I17)&lt;2),"",$E17-$I17)</f>
        <v/>
      </c>
      <c r="N17" s="28">
        <f>IF(OR($A17="",COUNT($F17,$J17)&lt;2),"",$F17-$J17)</f>
        <v/>
      </c>
      <c r="O17" s="28">
        <f>IF(OR($A17="",COUNT($E17,$F17,$I17,$J17)&lt;4),"",($F17-$J17)-($E17-$I17))</f>
        <v/>
      </c>
      <c r="P17" s="20">
        <f>IF($A17="","",IF(COUNT($E17,$F17,$I17,$J17)&lt;4,"Incomplete",IF(OR(NOT(ISNUMBER(Assumptions!$B$4)),NOT(ISNUMBER(Assumptions!$B$5))),"Check assumptions",IF(OR(IFERROR(ABS($G17)&gt;=Assumptions!$B$4,FALSE),IFERROR(ABS($K17)&gt;=Assumptions!$B$4,FALSE),IFERROR(ABS($H17)&gt;=Assumptions!$B$5,FALSE),IFERROR(ABS($L17)&gt;=Assumptions!$B$5,FALSE)),"Check variance","Within threshold"))))</f>
        <v/>
      </c>
      <c r="Q17" s="16" t="n"/>
      <c r="R17" s="16" t="n"/>
    </row>
    <row r="18" ht="22" customHeight="1">
      <c r="A18" s="30" t="n"/>
      <c r="B18" s="16" t="n"/>
      <c r="C18" s="16" t="n"/>
      <c r="D18" s="16" t="n"/>
      <c r="E18" s="31" t="n"/>
      <c r="F18" s="31" t="n"/>
      <c r="G18" s="27">
        <f>IF(OR($A18="",COUNT($E18,$F18)&lt;2),"",$F18-$E18)</f>
        <v/>
      </c>
      <c r="H18" s="32">
        <f>IF(OR($A18="",COUNT($E18,$F18)&lt;2),"",IFERROR(($F18-$E18)/$E18,""))</f>
        <v/>
      </c>
      <c r="I18" s="31" t="n"/>
      <c r="J18" s="31" t="n"/>
      <c r="K18" s="27">
        <f>IF(OR($A18="",COUNT($I18,$J18)&lt;2),"",$I18-$J18)</f>
        <v/>
      </c>
      <c r="L18" s="32">
        <f>IF(OR($A18="",COUNT($I18,$J18)&lt;2),"",IFERROR(($I18-$J18)/$I18,""))</f>
        <v/>
      </c>
      <c r="M18" s="27">
        <f>IF(OR($A18="",COUNT($E18,$I18)&lt;2),"",$E18-$I18)</f>
        <v/>
      </c>
      <c r="N18" s="27">
        <f>IF(OR($A18="",COUNT($F18,$J18)&lt;2),"",$F18-$J18)</f>
        <v/>
      </c>
      <c r="O18" s="27">
        <f>IF(OR($A18="",COUNT($E18,$F18,$I18,$J18)&lt;4),"",($F18-$J18)-($E18-$I18))</f>
        <v/>
      </c>
      <c r="P18" s="19">
        <f>IF($A18="","",IF(COUNT($E18,$F18,$I18,$J18)&lt;4,"Incomplete",IF(OR(NOT(ISNUMBER(Assumptions!$B$4)),NOT(ISNUMBER(Assumptions!$B$5))),"Check assumptions",IF(OR(IFERROR(ABS($G18)&gt;=Assumptions!$B$4,FALSE),IFERROR(ABS($K18)&gt;=Assumptions!$B$4,FALSE),IFERROR(ABS($H18)&gt;=Assumptions!$B$5,FALSE),IFERROR(ABS($L18)&gt;=Assumptions!$B$5,FALSE)),"Check variance","Within threshold"))))</f>
        <v/>
      </c>
      <c r="Q18" s="16" t="n"/>
      <c r="R18" s="16" t="n"/>
    </row>
    <row r="19" ht="22" customHeight="1">
      <c r="A19" s="30" t="n"/>
      <c r="B19" s="16" t="n"/>
      <c r="C19" s="16" t="n"/>
      <c r="D19" s="16" t="n"/>
      <c r="E19" s="31" t="n"/>
      <c r="F19" s="31" t="n"/>
      <c r="G19" s="28">
        <f>IF(OR($A19="",COUNT($E19,$F19)&lt;2),"",$F19-$E19)</f>
        <v/>
      </c>
      <c r="H19" s="29">
        <f>IF(OR($A19="",COUNT($E19,$F19)&lt;2),"",IFERROR(($F19-$E19)/$E19,""))</f>
        <v/>
      </c>
      <c r="I19" s="31" t="n"/>
      <c r="J19" s="31" t="n"/>
      <c r="K19" s="28">
        <f>IF(OR($A19="",COUNT($I19,$J19)&lt;2),"",$I19-$J19)</f>
        <v/>
      </c>
      <c r="L19" s="29">
        <f>IF(OR($A19="",COUNT($I19,$J19)&lt;2),"",IFERROR(($I19-$J19)/$I19,""))</f>
        <v/>
      </c>
      <c r="M19" s="28">
        <f>IF(OR($A19="",COUNT($E19,$I19)&lt;2),"",$E19-$I19)</f>
        <v/>
      </c>
      <c r="N19" s="28">
        <f>IF(OR($A19="",COUNT($F19,$J19)&lt;2),"",$F19-$J19)</f>
        <v/>
      </c>
      <c r="O19" s="28">
        <f>IF(OR($A19="",COUNT($E19,$F19,$I19,$J19)&lt;4),"",($F19-$J19)-($E19-$I19))</f>
        <v/>
      </c>
      <c r="P19" s="20">
        <f>IF($A19="","",IF(COUNT($E19,$F19,$I19,$J19)&lt;4,"Incomplete",IF(OR(NOT(ISNUMBER(Assumptions!$B$4)),NOT(ISNUMBER(Assumptions!$B$5))),"Check assumptions",IF(OR(IFERROR(ABS($G19)&gt;=Assumptions!$B$4,FALSE),IFERROR(ABS($K19)&gt;=Assumptions!$B$4,FALSE),IFERROR(ABS($H19)&gt;=Assumptions!$B$5,FALSE),IFERROR(ABS($L19)&gt;=Assumptions!$B$5,FALSE)),"Check variance","Within threshold"))))</f>
        <v/>
      </c>
      <c r="Q19" s="16" t="n"/>
      <c r="R19" s="16" t="n"/>
    </row>
    <row r="20" ht="22" customHeight="1">
      <c r="A20" s="30" t="n"/>
      <c r="B20" s="16" t="n"/>
      <c r="C20" s="16" t="n"/>
      <c r="D20" s="16" t="n"/>
      <c r="E20" s="31" t="n"/>
      <c r="F20" s="31" t="n"/>
      <c r="G20" s="27">
        <f>IF(OR($A20="",COUNT($E20,$F20)&lt;2),"",$F20-$E20)</f>
        <v/>
      </c>
      <c r="H20" s="32">
        <f>IF(OR($A20="",COUNT($E20,$F20)&lt;2),"",IFERROR(($F20-$E20)/$E20,""))</f>
        <v/>
      </c>
      <c r="I20" s="31" t="n"/>
      <c r="J20" s="31" t="n"/>
      <c r="K20" s="27">
        <f>IF(OR($A20="",COUNT($I20,$J20)&lt;2),"",$I20-$J20)</f>
        <v/>
      </c>
      <c r="L20" s="32">
        <f>IF(OR($A20="",COUNT($I20,$J20)&lt;2),"",IFERROR(($I20-$J20)/$I20,""))</f>
        <v/>
      </c>
      <c r="M20" s="27">
        <f>IF(OR($A20="",COUNT($E20,$I20)&lt;2),"",$E20-$I20)</f>
        <v/>
      </c>
      <c r="N20" s="27">
        <f>IF(OR($A20="",COUNT($F20,$J20)&lt;2),"",$F20-$J20)</f>
        <v/>
      </c>
      <c r="O20" s="27">
        <f>IF(OR($A20="",COUNT($E20,$F20,$I20,$J20)&lt;4),"",($F20-$J20)-($E20-$I20))</f>
        <v/>
      </c>
      <c r="P20" s="19">
        <f>IF($A20="","",IF(COUNT($E20,$F20,$I20,$J20)&lt;4,"Incomplete",IF(OR(NOT(ISNUMBER(Assumptions!$B$4)),NOT(ISNUMBER(Assumptions!$B$5))),"Check assumptions",IF(OR(IFERROR(ABS($G20)&gt;=Assumptions!$B$4,FALSE),IFERROR(ABS($K20)&gt;=Assumptions!$B$4,FALSE),IFERROR(ABS($H20)&gt;=Assumptions!$B$5,FALSE),IFERROR(ABS($L20)&gt;=Assumptions!$B$5,FALSE)),"Check variance","Within threshold"))))</f>
        <v/>
      </c>
      <c r="Q20" s="16" t="n"/>
      <c r="R20" s="16" t="n"/>
    </row>
    <row r="21" ht="22" customHeight="1">
      <c r="A21" s="30" t="n"/>
      <c r="B21" s="16" t="n"/>
      <c r="C21" s="16" t="n"/>
      <c r="D21" s="16" t="n"/>
      <c r="E21" s="31" t="n"/>
      <c r="F21" s="31" t="n"/>
      <c r="G21" s="28">
        <f>IF(OR($A21="",COUNT($E21,$F21)&lt;2),"",$F21-$E21)</f>
        <v/>
      </c>
      <c r="H21" s="29">
        <f>IF(OR($A21="",COUNT($E21,$F21)&lt;2),"",IFERROR(($F21-$E21)/$E21,""))</f>
        <v/>
      </c>
      <c r="I21" s="31" t="n"/>
      <c r="J21" s="31" t="n"/>
      <c r="K21" s="28">
        <f>IF(OR($A21="",COUNT($I21,$J21)&lt;2),"",$I21-$J21)</f>
        <v/>
      </c>
      <c r="L21" s="29">
        <f>IF(OR($A21="",COUNT($I21,$J21)&lt;2),"",IFERROR(($I21-$J21)/$I21,""))</f>
        <v/>
      </c>
      <c r="M21" s="28">
        <f>IF(OR($A21="",COUNT($E21,$I21)&lt;2),"",$E21-$I21)</f>
        <v/>
      </c>
      <c r="N21" s="28">
        <f>IF(OR($A21="",COUNT($F21,$J21)&lt;2),"",$F21-$J21)</f>
        <v/>
      </c>
      <c r="O21" s="28">
        <f>IF(OR($A21="",COUNT($E21,$F21,$I21,$J21)&lt;4),"",($F21-$J21)-($E21-$I21))</f>
        <v/>
      </c>
      <c r="P21" s="20">
        <f>IF($A21="","",IF(COUNT($E21,$F21,$I21,$J21)&lt;4,"Incomplete",IF(OR(NOT(ISNUMBER(Assumptions!$B$4)),NOT(ISNUMBER(Assumptions!$B$5))),"Check assumptions",IF(OR(IFERROR(ABS($G21)&gt;=Assumptions!$B$4,FALSE),IFERROR(ABS($K21)&gt;=Assumptions!$B$4,FALSE),IFERROR(ABS($H21)&gt;=Assumptions!$B$5,FALSE),IFERROR(ABS($L21)&gt;=Assumptions!$B$5,FALSE)),"Check variance","Within threshold"))))</f>
        <v/>
      </c>
      <c r="Q21" s="16" t="n"/>
      <c r="R21" s="16" t="n"/>
    </row>
    <row r="22" ht="22" customHeight="1">
      <c r="A22" s="30" t="n"/>
      <c r="B22" s="16" t="n"/>
      <c r="C22" s="16" t="n"/>
      <c r="D22" s="16" t="n"/>
      <c r="E22" s="31" t="n"/>
      <c r="F22" s="31" t="n"/>
      <c r="G22" s="27">
        <f>IF(OR($A22="",COUNT($E22,$F22)&lt;2),"",$F22-$E22)</f>
        <v/>
      </c>
      <c r="H22" s="32">
        <f>IF(OR($A22="",COUNT($E22,$F22)&lt;2),"",IFERROR(($F22-$E22)/$E22,""))</f>
        <v/>
      </c>
      <c r="I22" s="31" t="n"/>
      <c r="J22" s="31" t="n"/>
      <c r="K22" s="27">
        <f>IF(OR($A22="",COUNT($I22,$J22)&lt;2),"",$I22-$J22)</f>
        <v/>
      </c>
      <c r="L22" s="32">
        <f>IF(OR($A22="",COUNT($I22,$J22)&lt;2),"",IFERROR(($I22-$J22)/$I22,""))</f>
        <v/>
      </c>
      <c r="M22" s="27">
        <f>IF(OR($A22="",COUNT($E22,$I22)&lt;2),"",$E22-$I22)</f>
        <v/>
      </c>
      <c r="N22" s="27">
        <f>IF(OR($A22="",COUNT($F22,$J22)&lt;2),"",$F22-$J22)</f>
        <v/>
      </c>
      <c r="O22" s="27">
        <f>IF(OR($A22="",COUNT($E22,$F22,$I22,$J22)&lt;4),"",($F22-$J22)-($E22-$I22))</f>
        <v/>
      </c>
      <c r="P22" s="19">
        <f>IF($A22="","",IF(COUNT($E22,$F22,$I22,$J22)&lt;4,"Incomplete",IF(OR(NOT(ISNUMBER(Assumptions!$B$4)),NOT(ISNUMBER(Assumptions!$B$5))),"Check assumptions",IF(OR(IFERROR(ABS($G22)&gt;=Assumptions!$B$4,FALSE),IFERROR(ABS($K22)&gt;=Assumptions!$B$4,FALSE),IFERROR(ABS($H22)&gt;=Assumptions!$B$5,FALSE),IFERROR(ABS($L22)&gt;=Assumptions!$B$5,FALSE)),"Check variance","Within threshold"))))</f>
        <v/>
      </c>
      <c r="Q22" s="16" t="n"/>
      <c r="R22" s="16" t="n"/>
    </row>
    <row r="23" ht="22" customHeight="1">
      <c r="A23" s="30" t="n"/>
      <c r="B23" s="16" t="n"/>
      <c r="C23" s="16" t="n"/>
      <c r="D23" s="16" t="n"/>
      <c r="E23" s="31" t="n"/>
      <c r="F23" s="31" t="n"/>
      <c r="G23" s="28">
        <f>IF(OR($A23="",COUNT($E23,$F23)&lt;2),"",$F23-$E23)</f>
        <v/>
      </c>
      <c r="H23" s="29">
        <f>IF(OR($A23="",COUNT($E23,$F23)&lt;2),"",IFERROR(($F23-$E23)/$E23,""))</f>
        <v/>
      </c>
      <c r="I23" s="31" t="n"/>
      <c r="J23" s="31" t="n"/>
      <c r="K23" s="28">
        <f>IF(OR($A23="",COUNT($I23,$J23)&lt;2),"",$I23-$J23)</f>
        <v/>
      </c>
      <c r="L23" s="29">
        <f>IF(OR($A23="",COUNT($I23,$J23)&lt;2),"",IFERROR(($I23-$J23)/$I23,""))</f>
        <v/>
      </c>
      <c r="M23" s="28">
        <f>IF(OR($A23="",COUNT($E23,$I23)&lt;2),"",$E23-$I23)</f>
        <v/>
      </c>
      <c r="N23" s="28">
        <f>IF(OR($A23="",COUNT($F23,$J23)&lt;2),"",$F23-$J23)</f>
        <v/>
      </c>
      <c r="O23" s="28">
        <f>IF(OR($A23="",COUNT($E23,$F23,$I23,$J23)&lt;4),"",($F23-$J23)-($E23-$I23))</f>
        <v/>
      </c>
      <c r="P23" s="20">
        <f>IF($A23="","",IF(COUNT($E23,$F23,$I23,$J23)&lt;4,"Incomplete",IF(OR(NOT(ISNUMBER(Assumptions!$B$4)),NOT(ISNUMBER(Assumptions!$B$5))),"Check assumptions",IF(OR(IFERROR(ABS($G23)&gt;=Assumptions!$B$4,FALSE),IFERROR(ABS($K23)&gt;=Assumptions!$B$4,FALSE),IFERROR(ABS($H23)&gt;=Assumptions!$B$5,FALSE),IFERROR(ABS($L23)&gt;=Assumptions!$B$5,FALSE)),"Check variance","Within threshold"))))</f>
        <v/>
      </c>
      <c r="Q23" s="16" t="n"/>
      <c r="R23" s="16" t="n"/>
    </row>
    <row r="24" ht="22" customHeight="1">
      <c r="A24" s="30" t="n"/>
      <c r="B24" s="16" t="n"/>
      <c r="C24" s="16" t="n"/>
      <c r="D24" s="16" t="n"/>
      <c r="E24" s="31" t="n"/>
      <c r="F24" s="31" t="n"/>
      <c r="G24" s="27">
        <f>IF(OR($A24="",COUNT($E24,$F24)&lt;2),"",$F24-$E24)</f>
        <v/>
      </c>
      <c r="H24" s="32">
        <f>IF(OR($A24="",COUNT($E24,$F24)&lt;2),"",IFERROR(($F24-$E24)/$E24,""))</f>
        <v/>
      </c>
      <c r="I24" s="31" t="n"/>
      <c r="J24" s="31" t="n"/>
      <c r="K24" s="27">
        <f>IF(OR($A24="",COUNT($I24,$J24)&lt;2),"",$I24-$J24)</f>
        <v/>
      </c>
      <c r="L24" s="32">
        <f>IF(OR($A24="",COUNT($I24,$J24)&lt;2),"",IFERROR(($I24-$J24)/$I24,""))</f>
        <v/>
      </c>
      <c r="M24" s="27">
        <f>IF(OR($A24="",COUNT($E24,$I24)&lt;2),"",$E24-$I24)</f>
        <v/>
      </c>
      <c r="N24" s="27">
        <f>IF(OR($A24="",COUNT($F24,$J24)&lt;2),"",$F24-$J24)</f>
        <v/>
      </c>
      <c r="O24" s="27">
        <f>IF(OR($A24="",COUNT($E24,$F24,$I24,$J24)&lt;4),"",($F24-$J24)-($E24-$I24))</f>
        <v/>
      </c>
      <c r="P24" s="19">
        <f>IF($A24="","",IF(COUNT($E24,$F24,$I24,$J24)&lt;4,"Incomplete",IF(OR(NOT(ISNUMBER(Assumptions!$B$4)),NOT(ISNUMBER(Assumptions!$B$5))),"Check assumptions",IF(OR(IFERROR(ABS($G24)&gt;=Assumptions!$B$4,FALSE),IFERROR(ABS($K24)&gt;=Assumptions!$B$4,FALSE),IFERROR(ABS($H24)&gt;=Assumptions!$B$5,FALSE),IFERROR(ABS($L24)&gt;=Assumptions!$B$5,FALSE)),"Check variance","Within threshold"))))</f>
        <v/>
      </c>
      <c r="Q24" s="16" t="n"/>
      <c r="R24" s="16" t="n"/>
    </row>
    <row r="25" ht="22" customHeight="1">
      <c r="A25" s="30" t="n"/>
      <c r="B25" s="16" t="n"/>
      <c r="C25" s="16" t="n"/>
      <c r="D25" s="16" t="n"/>
      <c r="E25" s="31" t="n"/>
      <c r="F25" s="31" t="n"/>
      <c r="G25" s="28">
        <f>IF(OR($A25="",COUNT($E25,$F25)&lt;2),"",$F25-$E25)</f>
        <v/>
      </c>
      <c r="H25" s="29">
        <f>IF(OR($A25="",COUNT($E25,$F25)&lt;2),"",IFERROR(($F25-$E25)/$E25,""))</f>
        <v/>
      </c>
      <c r="I25" s="31" t="n"/>
      <c r="J25" s="31" t="n"/>
      <c r="K25" s="28">
        <f>IF(OR($A25="",COUNT($I25,$J25)&lt;2),"",$I25-$J25)</f>
        <v/>
      </c>
      <c r="L25" s="29">
        <f>IF(OR($A25="",COUNT($I25,$J25)&lt;2),"",IFERROR(($I25-$J25)/$I25,""))</f>
        <v/>
      </c>
      <c r="M25" s="28">
        <f>IF(OR($A25="",COUNT($E25,$I25)&lt;2),"",$E25-$I25)</f>
        <v/>
      </c>
      <c r="N25" s="28">
        <f>IF(OR($A25="",COUNT($F25,$J25)&lt;2),"",$F25-$J25)</f>
        <v/>
      </c>
      <c r="O25" s="28">
        <f>IF(OR($A25="",COUNT($E25,$F25,$I25,$J25)&lt;4),"",($F25-$J25)-($E25-$I25))</f>
        <v/>
      </c>
      <c r="P25" s="20">
        <f>IF($A25="","",IF(COUNT($E25,$F25,$I25,$J25)&lt;4,"Incomplete",IF(OR(NOT(ISNUMBER(Assumptions!$B$4)),NOT(ISNUMBER(Assumptions!$B$5))),"Check assumptions",IF(OR(IFERROR(ABS($G25)&gt;=Assumptions!$B$4,FALSE),IFERROR(ABS($K25)&gt;=Assumptions!$B$4,FALSE),IFERROR(ABS($H25)&gt;=Assumptions!$B$5,FALSE),IFERROR(ABS($L25)&gt;=Assumptions!$B$5,FALSE)),"Check variance","Within threshold"))))</f>
        <v/>
      </c>
      <c r="Q25" s="16" t="n"/>
      <c r="R25" s="16" t="n"/>
    </row>
    <row r="26" ht="22" customHeight="1">
      <c r="A26" s="30" t="n"/>
      <c r="B26" s="16" t="n"/>
      <c r="C26" s="16" t="n"/>
      <c r="D26" s="16" t="n"/>
      <c r="E26" s="31" t="n"/>
      <c r="F26" s="31" t="n"/>
      <c r="G26" s="27">
        <f>IF(OR($A26="",COUNT($E26,$F26)&lt;2),"",$F26-$E26)</f>
        <v/>
      </c>
      <c r="H26" s="32">
        <f>IF(OR($A26="",COUNT($E26,$F26)&lt;2),"",IFERROR(($F26-$E26)/$E26,""))</f>
        <v/>
      </c>
      <c r="I26" s="31" t="n"/>
      <c r="J26" s="31" t="n"/>
      <c r="K26" s="27">
        <f>IF(OR($A26="",COUNT($I26,$J26)&lt;2),"",$I26-$J26)</f>
        <v/>
      </c>
      <c r="L26" s="32">
        <f>IF(OR($A26="",COUNT($I26,$J26)&lt;2),"",IFERROR(($I26-$J26)/$I26,""))</f>
        <v/>
      </c>
      <c r="M26" s="27">
        <f>IF(OR($A26="",COUNT($E26,$I26)&lt;2),"",$E26-$I26)</f>
        <v/>
      </c>
      <c r="N26" s="27">
        <f>IF(OR($A26="",COUNT($F26,$J26)&lt;2),"",$F26-$J26)</f>
        <v/>
      </c>
      <c r="O26" s="27">
        <f>IF(OR($A26="",COUNT($E26,$F26,$I26,$J26)&lt;4),"",($F26-$J26)-($E26-$I26))</f>
        <v/>
      </c>
      <c r="P26" s="19">
        <f>IF($A26="","",IF(COUNT($E26,$F26,$I26,$J26)&lt;4,"Incomplete",IF(OR(NOT(ISNUMBER(Assumptions!$B$4)),NOT(ISNUMBER(Assumptions!$B$5))),"Check assumptions",IF(OR(IFERROR(ABS($G26)&gt;=Assumptions!$B$4,FALSE),IFERROR(ABS($K26)&gt;=Assumptions!$B$4,FALSE),IFERROR(ABS($H26)&gt;=Assumptions!$B$5,FALSE),IFERROR(ABS($L26)&gt;=Assumptions!$B$5,FALSE)),"Check variance","Within threshold"))))</f>
        <v/>
      </c>
      <c r="Q26" s="16" t="n"/>
      <c r="R26" s="16" t="n"/>
    </row>
    <row r="27" ht="22" customHeight="1">
      <c r="A27" s="30" t="n"/>
      <c r="B27" s="16" t="n"/>
      <c r="C27" s="16" t="n"/>
      <c r="D27" s="16" t="n"/>
      <c r="E27" s="31" t="n"/>
      <c r="F27" s="31" t="n"/>
      <c r="G27" s="28">
        <f>IF(OR($A27="",COUNT($E27,$F27)&lt;2),"",$F27-$E27)</f>
        <v/>
      </c>
      <c r="H27" s="29">
        <f>IF(OR($A27="",COUNT($E27,$F27)&lt;2),"",IFERROR(($F27-$E27)/$E27,""))</f>
        <v/>
      </c>
      <c r="I27" s="31" t="n"/>
      <c r="J27" s="31" t="n"/>
      <c r="K27" s="28">
        <f>IF(OR($A27="",COUNT($I27,$J27)&lt;2),"",$I27-$J27)</f>
        <v/>
      </c>
      <c r="L27" s="29">
        <f>IF(OR($A27="",COUNT($I27,$J27)&lt;2),"",IFERROR(($I27-$J27)/$I27,""))</f>
        <v/>
      </c>
      <c r="M27" s="28">
        <f>IF(OR($A27="",COUNT($E27,$I27)&lt;2),"",$E27-$I27)</f>
        <v/>
      </c>
      <c r="N27" s="28">
        <f>IF(OR($A27="",COUNT($F27,$J27)&lt;2),"",$F27-$J27)</f>
        <v/>
      </c>
      <c r="O27" s="28">
        <f>IF(OR($A27="",COUNT($E27,$F27,$I27,$J27)&lt;4),"",($F27-$J27)-($E27-$I27))</f>
        <v/>
      </c>
      <c r="P27" s="20">
        <f>IF($A27="","",IF(COUNT($E27,$F27,$I27,$J27)&lt;4,"Incomplete",IF(OR(NOT(ISNUMBER(Assumptions!$B$4)),NOT(ISNUMBER(Assumptions!$B$5))),"Check assumptions",IF(OR(IFERROR(ABS($G27)&gt;=Assumptions!$B$4,FALSE),IFERROR(ABS($K27)&gt;=Assumptions!$B$4,FALSE),IFERROR(ABS($H27)&gt;=Assumptions!$B$5,FALSE),IFERROR(ABS($L27)&gt;=Assumptions!$B$5,FALSE)),"Check variance","Within threshold"))))</f>
        <v/>
      </c>
      <c r="Q27" s="16" t="n"/>
      <c r="R27" s="16" t="n"/>
    </row>
    <row r="28" ht="22" customHeight="1">
      <c r="A28" s="30" t="n"/>
      <c r="B28" s="16" t="n"/>
      <c r="C28" s="16" t="n"/>
      <c r="D28" s="16" t="n"/>
      <c r="E28" s="31" t="n"/>
      <c r="F28" s="31" t="n"/>
      <c r="G28" s="27">
        <f>IF(OR($A28="",COUNT($E28,$F28)&lt;2),"",$F28-$E28)</f>
        <v/>
      </c>
      <c r="H28" s="32">
        <f>IF(OR($A28="",COUNT($E28,$F28)&lt;2),"",IFERROR(($F28-$E28)/$E28,""))</f>
        <v/>
      </c>
      <c r="I28" s="31" t="n"/>
      <c r="J28" s="31" t="n"/>
      <c r="K28" s="27">
        <f>IF(OR($A28="",COUNT($I28,$J28)&lt;2),"",$I28-$J28)</f>
        <v/>
      </c>
      <c r="L28" s="32">
        <f>IF(OR($A28="",COUNT($I28,$J28)&lt;2),"",IFERROR(($I28-$J28)/$I28,""))</f>
        <v/>
      </c>
      <c r="M28" s="27">
        <f>IF(OR($A28="",COUNT($E28,$I28)&lt;2),"",$E28-$I28)</f>
        <v/>
      </c>
      <c r="N28" s="27">
        <f>IF(OR($A28="",COUNT($F28,$J28)&lt;2),"",$F28-$J28)</f>
        <v/>
      </c>
      <c r="O28" s="27">
        <f>IF(OR($A28="",COUNT($E28,$F28,$I28,$J28)&lt;4),"",($F28-$J28)-($E28-$I28))</f>
        <v/>
      </c>
      <c r="P28" s="19">
        <f>IF($A28="","",IF(COUNT($E28,$F28,$I28,$J28)&lt;4,"Incomplete",IF(OR(NOT(ISNUMBER(Assumptions!$B$4)),NOT(ISNUMBER(Assumptions!$B$5))),"Check assumptions",IF(OR(IFERROR(ABS($G28)&gt;=Assumptions!$B$4,FALSE),IFERROR(ABS($K28)&gt;=Assumptions!$B$4,FALSE),IFERROR(ABS($H28)&gt;=Assumptions!$B$5,FALSE),IFERROR(ABS($L28)&gt;=Assumptions!$B$5,FALSE)),"Check variance","Within threshold"))))</f>
        <v/>
      </c>
      <c r="Q28" s="16" t="n"/>
      <c r="R28" s="16" t="n"/>
    </row>
    <row r="29" ht="22" customHeight="1">
      <c r="A29" s="30" t="n"/>
      <c r="B29" s="16" t="n"/>
      <c r="C29" s="16" t="n"/>
      <c r="D29" s="16" t="n"/>
      <c r="E29" s="31" t="n"/>
      <c r="F29" s="31" t="n"/>
      <c r="G29" s="28">
        <f>IF(OR($A29="",COUNT($E29,$F29)&lt;2),"",$F29-$E29)</f>
        <v/>
      </c>
      <c r="H29" s="29">
        <f>IF(OR($A29="",COUNT($E29,$F29)&lt;2),"",IFERROR(($F29-$E29)/$E29,""))</f>
        <v/>
      </c>
      <c r="I29" s="31" t="n"/>
      <c r="J29" s="31" t="n"/>
      <c r="K29" s="28">
        <f>IF(OR($A29="",COUNT($I29,$J29)&lt;2),"",$I29-$J29)</f>
        <v/>
      </c>
      <c r="L29" s="29">
        <f>IF(OR($A29="",COUNT($I29,$J29)&lt;2),"",IFERROR(($I29-$J29)/$I29,""))</f>
        <v/>
      </c>
      <c r="M29" s="28">
        <f>IF(OR($A29="",COUNT($E29,$I29)&lt;2),"",$E29-$I29)</f>
        <v/>
      </c>
      <c r="N29" s="28">
        <f>IF(OR($A29="",COUNT($F29,$J29)&lt;2),"",$F29-$J29)</f>
        <v/>
      </c>
      <c r="O29" s="28">
        <f>IF(OR($A29="",COUNT($E29,$F29,$I29,$J29)&lt;4),"",($F29-$J29)-($E29-$I29))</f>
        <v/>
      </c>
      <c r="P29" s="20">
        <f>IF($A29="","",IF(COUNT($E29,$F29,$I29,$J29)&lt;4,"Incomplete",IF(OR(NOT(ISNUMBER(Assumptions!$B$4)),NOT(ISNUMBER(Assumptions!$B$5))),"Check assumptions",IF(OR(IFERROR(ABS($G29)&gt;=Assumptions!$B$4,FALSE),IFERROR(ABS($K29)&gt;=Assumptions!$B$4,FALSE),IFERROR(ABS($H29)&gt;=Assumptions!$B$5,FALSE),IFERROR(ABS($L29)&gt;=Assumptions!$B$5,FALSE)),"Check variance","Within threshold"))))</f>
        <v/>
      </c>
      <c r="Q29" s="16" t="n"/>
      <c r="R29" s="16" t="n"/>
    </row>
    <row r="30" ht="22" customHeight="1">
      <c r="A30" s="30" t="n"/>
      <c r="B30" s="16" t="n"/>
      <c r="C30" s="16" t="n"/>
      <c r="D30" s="16" t="n"/>
      <c r="E30" s="31" t="n"/>
      <c r="F30" s="31" t="n"/>
      <c r="G30" s="27">
        <f>IF(OR($A30="",COUNT($E30,$F30)&lt;2),"",$F30-$E30)</f>
        <v/>
      </c>
      <c r="H30" s="32">
        <f>IF(OR($A30="",COUNT($E30,$F30)&lt;2),"",IFERROR(($F30-$E30)/$E30,""))</f>
        <v/>
      </c>
      <c r="I30" s="31" t="n"/>
      <c r="J30" s="31" t="n"/>
      <c r="K30" s="27">
        <f>IF(OR($A30="",COUNT($I30,$J30)&lt;2),"",$I30-$J30)</f>
        <v/>
      </c>
      <c r="L30" s="32">
        <f>IF(OR($A30="",COUNT($I30,$J30)&lt;2),"",IFERROR(($I30-$J30)/$I30,""))</f>
        <v/>
      </c>
      <c r="M30" s="27">
        <f>IF(OR($A30="",COUNT($E30,$I30)&lt;2),"",$E30-$I30)</f>
        <v/>
      </c>
      <c r="N30" s="27">
        <f>IF(OR($A30="",COUNT($F30,$J30)&lt;2),"",$F30-$J30)</f>
        <v/>
      </c>
      <c r="O30" s="27">
        <f>IF(OR($A30="",COUNT($E30,$F30,$I30,$J30)&lt;4),"",($F30-$J30)-($E30-$I30))</f>
        <v/>
      </c>
      <c r="P30" s="19">
        <f>IF($A30="","",IF(COUNT($E30,$F30,$I30,$J30)&lt;4,"Incomplete",IF(OR(NOT(ISNUMBER(Assumptions!$B$4)),NOT(ISNUMBER(Assumptions!$B$5))),"Check assumptions",IF(OR(IFERROR(ABS($G30)&gt;=Assumptions!$B$4,FALSE),IFERROR(ABS($K30)&gt;=Assumptions!$B$4,FALSE),IFERROR(ABS($H30)&gt;=Assumptions!$B$5,FALSE),IFERROR(ABS($L30)&gt;=Assumptions!$B$5,FALSE)),"Check variance","Within threshold"))))</f>
        <v/>
      </c>
      <c r="Q30" s="16" t="n"/>
      <c r="R30" s="16" t="n"/>
    </row>
    <row r="31" ht="22" customHeight="1">
      <c r="A31" s="30" t="n"/>
      <c r="B31" s="16" t="n"/>
      <c r="C31" s="16" t="n"/>
      <c r="D31" s="16" t="n"/>
      <c r="E31" s="31" t="n"/>
      <c r="F31" s="31" t="n"/>
      <c r="G31" s="28">
        <f>IF(OR($A31="",COUNT($E31,$F31)&lt;2),"",$F31-$E31)</f>
        <v/>
      </c>
      <c r="H31" s="29">
        <f>IF(OR($A31="",COUNT($E31,$F31)&lt;2),"",IFERROR(($F31-$E31)/$E31,""))</f>
        <v/>
      </c>
      <c r="I31" s="31" t="n"/>
      <c r="J31" s="31" t="n"/>
      <c r="K31" s="28">
        <f>IF(OR($A31="",COUNT($I31,$J31)&lt;2),"",$I31-$J31)</f>
        <v/>
      </c>
      <c r="L31" s="29">
        <f>IF(OR($A31="",COUNT($I31,$J31)&lt;2),"",IFERROR(($I31-$J31)/$I31,""))</f>
        <v/>
      </c>
      <c r="M31" s="28">
        <f>IF(OR($A31="",COUNT($E31,$I31)&lt;2),"",$E31-$I31)</f>
        <v/>
      </c>
      <c r="N31" s="28">
        <f>IF(OR($A31="",COUNT($F31,$J31)&lt;2),"",$F31-$J31)</f>
        <v/>
      </c>
      <c r="O31" s="28">
        <f>IF(OR($A31="",COUNT($E31,$F31,$I31,$J31)&lt;4),"",($F31-$J31)-($E31-$I31))</f>
        <v/>
      </c>
      <c r="P31" s="20">
        <f>IF($A31="","",IF(COUNT($E31,$F31,$I31,$J31)&lt;4,"Incomplete",IF(OR(NOT(ISNUMBER(Assumptions!$B$4)),NOT(ISNUMBER(Assumptions!$B$5))),"Check assumptions",IF(OR(IFERROR(ABS($G31)&gt;=Assumptions!$B$4,FALSE),IFERROR(ABS($K31)&gt;=Assumptions!$B$4,FALSE),IFERROR(ABS($H31)&gt;=Assumptions!$B$5,FALSE),IFERROR(ABS($L31)&gt;=Assumptions!$B$5,FALSE)),"Check variance","Within threshold"))))</f>
        <v/>
      </c>
      <c r="Q31" s="16" t="n"/>
      <c r="R31" s="16" t="n"/>
    </row>
    <row r="32" ht="22" customHeight="1">
      <c r="A32" s="30" t="n"/>
      <c r="B32" s="16" t="n"/>
      <c r="C32" s="16" t="n"/>
      <c r="D32" s="16" t="n"/>
      <c r="E32" s="31" t="n"/>
      <c r="F32" s="31" t="n"/>
      <c r="G32" s="27">
        <f>IF(OR($A32="",COUNT($E32,$F32)&lt;2),"",$F32-$E32)</f>
        <v/>
      </c>
      <c r="H32" s="32">
        <f>IF(OR($A32="",COUNT($E32,$F32)&lt;2),"",IFERROR(($F32-$E32)/$E32,""))</f>
        <v/>
      </c>
      <c r="I32" s="31" t="n"/>
      <c r="J32" s="31" t="n"/>
      <c r="K32" s="27">
        <f>IF(OR($A32="",COUNT($I32,$J32)&lt;2),"",$I32-$J32)</f>
        <v/>
      </c>
      <c r="L32" s="32">
        <f>IF(OR($A32="",COUNT($I32,$J32)&lt;2),"",IFERROR(($I32-$J32)/$I32,""))</f>
        <v/>
      </c>
      <c r="M32" s="27">
        <f>IF(OR($A32="",COUNT($E32,$I32)&lt;2),"",$E32-$I32)</f>
        <v/>
      </c>
      <c r="N32" s="27">
        <f>IF(OR($A32="",COUNT($F32,$J32)&lt;2),"",$F32-$J32)</f>
        <v/>
      </c>
      <c r="O32" s="27">
        <f>IF(OR($A32="",COUNT($E32,$F32,$I32,$J32)&lt;4),"",($F32-$J32)-($E32-$I32))</f>
        <v/>
      </c>
      <c r="P32" s="19">
        <f>IF($A32="","",IF(COUNT($E32,$F32,$I32,$J32)&lt;4,"Incomplete",IF(OR(NOT(ISNUMBER(Assumptions!$B$4)),NOT(ISNUMBER(Assumptions!$B$5))),"Check assumptions",IF(OR(IFERROR(ABS($G32)&gt;=Assumptions!$B$4,FALSE),IFERROR(ABS($K32)&gt;=Assumptions!$B$4,FALSE),IFERROR(ABS($H32)&gt;=Assumptions!$B$5,FALSE),IFERROR(ABS($L32)&gt;=Assumptions!$B$5,FALSE)),"Check variance","Within threshold"))))</f>
        <v/>
      </c>
      <c r="Q32" s="16" t="n"/>
      <c r="R32" s="16" t="n"/>
    </row>
    <row r="33" ht="22" customHeight="1">
      <c r="A33" s="30" t="n"/>
      <c r="B33" s="16" t="n"/>
      <c r="C33" s="16" t="n"/>
      <c r="D33" s="16" t="n"/>
      <c r="E33" s="31" t="n"/>
      <c r="F33" s="31" t="n"/>
      <c r="G33" s="28">
        <f>IF(OR($A33="",COUNT($E33,$F33)&lt;2),"",$F33-$E33)</f>
        <v/>
      </c>
      <c r="H33" s="29">
        <f>IF(OR($A33="",COUNT($E33,$F33)&lt;2),"",IFERROR(($F33-$E33)/$E33,""))</f>
        <v/>
      </c>
      <c r="I33" s="31" t="n"/>
      <c r="J33" s="31" t="n"/>
      <c r="K33" s="28">
        <f>IF(OR($A33="",COUNT($I33,$J33)&lt;2),"",$I33-$J33)</f>
        <v/>
      </c>
      <c r="L33" s="29">
        <f>IF(OR($A33="",COUNT($I33,$J33)&lt;2),"",IFERROR(($I33-$J33)/$I33,""))</f>
        <v/>
      </c>
      <c r="M33" s="28">
        <f>IF(OR($A33="",COUNT($E33,$I33)&lt;2),"",$E33-$I33)</f>
        <v/>
      </c>
      <c r="N33" s="28">
        <f>IF(OR($A33="",COUNT($F33,$J33)&lt;2),"",$F33-$J33)</f>
        <v/>
      </c>
      <c r="O33" s="28">
        <f>IF(OR($A33="",COUNT($E33,$F33,$I33,$J33)&lt;4),"",($F33-$J33)-($E33-$I33))</f>
        <v/>
      </c>
      <c r="P33" s="20">
        <f>IF($A33="","",IF(COUNT($E33,$F33,$I33,$J33)&lt;4,"Incomplete",IF(OR(NOT(ISNUMBER(Assumptions!$B$4)),NOT(ISNUMBER(Assumptions!$B$5))),"Check assumptions",IF(OR(IFERROR(ABS($G33)&gt;=Assumptions!$B$4,FALSE),IFERROR(ABS($K33)&gt;=Assumptions!$B$4,FALSE),IFERROR(ABS($H33)&gt;=Assumptions!$B$5,FALSE),IFERROR(ABS($L33)&gt;=Assumptions!$B$5,FALSE)),"Check variance","Within threshold"))))</f>
        <v/>
      </c>
      <c r="Q33" s="16" t="n"/>
      <c r="R33" s="16" t="n"/>
    </row>
    <row r="34" ht="22" customHeight="1">
      <c r="A34" s="30" t="n"/>
      <c r="B34" s="16" t="n"/>
      <c r="C34" s="16" t="n"/>
      <c r="D34" s="16" t="n"/>
      <c r="E34" s="31" t="n"/>
      <c r="F34" s="31" t="n"/>
      <c r="G34" s="27">
        <f>IF(OR($A34="",COUNT($E34,$F34)&lt;2),"",$F34-$E34)</f>
        <v/>
      </c>
      <c r="H34" s="32">
        <f>IF(OR($A34="",COUNT($E34,$F34)&lt;2),"",IFERROR(($F34-$E34)/$E34,""))</f>
        <v/>
      </c>
      <c r="I34" s="31" t="n"/>
      <c r="J34" s="31" t="n"/>
      <c r="K34" s="27">
        <f>IF(OR($A34="",COUNT($I34,$J34)&lt;2),"",$I34-$J34)</f>
        <v/>
      </c>
      <c r="L34" s="32">
        <f>IF(OR($A34="",COUNT($I34,$J34)&lt;2),"",IFERROR(($I34-$J34)/$I34,""))</f>
        <v/>
      </c>
      <c r="M34" s="27">
        <f>IF(OR($A34="",COUNT($E34,$I34)&lt;2),"",$E34-$I34)</f>
        <v/>
      </c>
      <c r="N34" s="27">
        <f>IF(OR($A34="",COUNT($F34,$J34)&lt;2),"",$F34-$J34)</f>
        <v/>
      </c>
      <c r="O34" s="27">
        <f>IF(OR($A34="",COUNT($E34,$F34,$I34,$J34)&lt;4),"",($F34-$J34)-($E34-$I34))</f>
        <v/>
      </c>
      <c r="P34" s="19">
        <f>IF($A34="","",IF(COUNT($E34,$F34,$I34,$J34)&lt;4,"Incomplete",IF(OR(NOT(ISNUMBER(Assumptions!$B$4)),NOT(ISNUMBER(Assumptions!$B$5))),"Check assumptions",IF(OR(IFERROR(ABS($G34)&gt;=Assumptions!$B$4,FALSE),IFERROR(ABS($K34)&gt;=Assumptions!$B$4,FALSE),IFERROR(ABS($H34)&gt;=Assumptions!$B$5,FALSE),IFERROR(ABS($L34)&gt;=Assumptions!$B$5,FALSE)),"Check variance","Within threshold"))))</f>
        <v/>
      </c>
      <c r="Q34" s="16" t="n"/>
      <c r="R34" s="16" t="n"/>
    </row>
    <row r="35" ht="22" customHeight="1">
      <c r="A35" s="30" t="n"/>
      <c r="B35" s="16" t="n"/>
      <c r="C35" s="16" t="n"/>
      <c r="D35" s="16" t="n"/>
      <c r="E35" s="31" t="n"/>
      <c r="F35" s="31" t="n"/>
      <c r="G35" s="28">
        <f>IF(OR($A35="",COUNT($E35,$F35)&lt;2),"",$F35-$E35)</f>
        <v/>
      </c>
      <c r="H35" s="29">
        <f>IF(OR($A35="",COUNT($E35,$F35)&lt;2),"",IFERROR(($F35-$E35)/$E35,""))</f>
        <v/>
      </c>
      <c r="I35" s="31" t="n"/>
      <c r="J35" s="31" t="n"/>
      <c r="K35" s="28">
        <f>IF(OR($A35="",COUNT($I35,$J35)&lt;2),"",$I35-$J35)</f>
        <v/>
      </c>
      <c r="L35" s="29">
        <f>IF(OR($A35="",COUNT($I35,$J35)&lt;2),"",IFERROR(($I35-$J35)/$I35,""))</f>
        <v/>
      </c>
      <c r="M35" s="28">
        <f>IF(OR($A35="",COUNT($E35,$I35)&lt;2),"",$E35-$I35)</f>
        <v/>
      </c>
      <c r="N35" s="28">
        <f>IF(OR($A35="",COUNT($F35,$J35)&lt;2),"",$F35-$J35)</f>
        <v/>
      </c>
      <c r="O35" s="28">
        <f>IF(OR($A35="",COUNT($E35,$F35,$I35,$J35)&lt;4),"",($F35-$J35)-($E35-$I35))</f>
        <v/>
      </c>
      <c r="P35" s="20">
        <f>IF($A35="","",IF(COUNT($E35,$F35,$I35,$J35)&lt;4,"Incomplete",IF(OR(NOT(ISNUMBER(Assumptions!$B$4)),NOT(ISNUMBER(Assumptions!$B$5))),"Check assumptions",IF(OR(IFERROR(ABS($G35)&gt;=Assumptions!$B$4,FALSE),IFERROR(ABS($K35)&gt;=Assumptions!$B$4,FALSE),IFERROR(ABS($H35)&gt;=Assumptions!$B$5,FALSE),IFERROR(ABS($L35)&gt;=Assumptions!$B$5,FALSE)),"Check variance","Within threshold"))))</f>
        <v/>
      </c>
      <c r="Q35" s="16" t="n"/>
      <c r="R35" s="16" t="n"/>
    </row>
    <row r="36" ht="22" customHeight="1">
      <c r="A36" s="30" t="n"/>
      <c r="B36" s="16" t="n"/>
      <c r="C36" s="16" t="n"/>
      <c r="D36" s="16" t="n"/>
      <c r="E36" s="31" t="n"/>
      <c r="F36" s="31" t="n"/>
      <c r="G36" s="27">
        <f>IF(OR($A36="",COUNT($E36,$F36)&lt;2),"",$F36-$E36)</f>
        <v/>
      </c>
      <c r="H36" s="32">
        <f>IF(OR($A36="",COUNT($E36,$F36)&lt;2),"",IFERROR(($F36-$E36)/$E36,""))</f>
        <v/>
      </c>
      <c r="I36" s="31" t="n"/>
      <c r="J36" s="31" t="n"/>
      <c r="K36" s="27">
        <f>IF(OR($A36="",COUNT($I36,$J36)&lt;2),"",$I36-$J36)</f>
        <v/>
      </c>
      <c r="L36" s="32">
        <f>IF(OR($A36="",COUNT($I36,$J36)&lt;2),"",IFERROR(($I36-$J36)/$I36,""))</f>
        <v/>
      </c>
      <c r="M36" s="27">
        <f>IF(OR($A36="",COUNT($E36,$I36)&lt;2),"",$E36-$I36)</f>
        <v/>
      </c>
      <c r="N36" s="27">
        <f>IF(OR($A36="",COUNT($F36,$J36)&lt;2),"",$F36-$J36)</f>
        <v/>
      </c>
      <c r="O36" s="27">
        <f>IF(OR($A36="",COUNT($E36,$F36,$I36,$J36)&lt;4),"",($F36-$J36)-($E36-$I36))</f>
        <v/>
      </c>
      <c r="P36" s="19">
        <f>IF($A36="","",IF(COUNT($E36,$F36,$I36,$J36)&lt;4,"Incomplete",IF(OR(NOT(ISNUMBER(Assumptions!$B$4)),NOT(ISNUMBER(Assumptions!$B$5))),"Check assumptions",IF(OR(IFERROR(ABS($G36)&gt;=Assumptions!$B$4,FALSE),IFERROR(ABS($K36)&gt;=Assumptions!$B$4,FALSE),IFERROR(ABS($H36)&gt;=Assumptions!$B$5,FALSE),IFERROR(ABS($L36)&gt;=Assumptions!$B$5,FALSE)),"Check variance","Within threshold"))))</f>
        <v/>
      </c>
      <c r="Q36" s="16" t="n"/>
      <c r="R36" s="16" t="n"/>
    </row>
    <row r="37" ht="22" customHeight="1">
      <c r="A37" s="30" t="n"/>
      <c r="B37" s="16" t="n"/>
      <c r="C37" s="16" t="n"/>
      <c r="D37" s="16" t="n"/>
      <c r="E37" s="31" t="n"/>
      <c r="F37" s="31" t="n"/>
      <c r="G37" s="28">
        <f>IF(OR($A37="",COUNT($E37,$F37)&lt;2),"",$F37-$E37)</f>
        <v/>
      </c>
      <c r="H37" s="29">
        <f>IF(OR($A37="",COUNT($E37,$F37)&lt;2),"",IFERROR(($F37-$E37)/$E37,""))</f>
        <v/>
      </c>
      <c r="I37" s="31" t="n"/>
      <c r="J37" s="31" t="n"/>
      <c r="K37" s="28">
        <f>IF(OR($A37="",COUNT($I37,$J37)&lt;2),"",$I37-$J37)</f>
        <v/>
      </c>
      <c r="L37" s="29">
        <f>IF(OR($A37="",COUNT($I37,$J37)&lt;2),"",IFERROR(($I37-$J37)/$I37,""))</f>
        <v/>
      </c>
      <c r="M37" s="28">
        <f>IF(OR($A37="",COUNT($E37,$I37)&lt;2),"",$E37-$I37)</f>
        <v/>
      </c>
      <c r="N37" s="28">
        <f>IF(OR($A37="",COUNT($F37,$J37)&lt;2),"",$F37-$J37)</f>
        <v/>
      </c>
      <c r="O37" s="28">
        <f>IF(OR($A37="",COUNT($E37,$F37,$I37,$J37)&lt;4),"",($F37-$J37)-($E37-$I37))</f>
        <v/>
      </c>
      <c r="P37" s="20">
        <f>IF($A37="","",IF(COUNT($E37,$F37,$I37,$J37)&lt;4,"Incomplete",IF(OR(NOT(ISNUMBER(Assumptions!$B$4)),NOT(ISNUMBER(Assumptions!$B$5))),"Check assumptions",IF(OR(IFERROR(ABS($G37)&gt;=Assumptions!$B$4,FALSE),IFERROR(ABS($K37)&gt;=Assumptions!$B$4,FALSE),IFERROR(ABS($H37)&gt;=Assumptions!$B$5,FALSE),IFERROR(ABS($L37)&gt;=Assumptions!$B$5,FALSE)),"Check variance","Within threshold"))))</f>
        <v/>
      </c>
      <c r="Q37" s="16" t="n"/>
      <c r="R37" s="16" t="n"/>
    </row>
    <row r="38" ht="22" customHeight="1">
      <c r="A38" s="30" t="n"/>
      <c r="B38" s="16" t="n"/>
      <c r="C38" s="16" t="n"/>
      <c r="D38" s="16" t="n"/>
      <c r="E38" s="31" t="n"/>
      <c r="F38" s="31" t="n"/>
      <c r="G38" s="27">
        <f>IF(OR($A38="",COUNT($E38,$F38)&lt;2),"",$F38-$E38)</f>
        <v/>
      </c>
      <c r="H38" s="32">
        <f>IF(OR($A38="",COUNT($E38,$F38)&lt;2),"",IFERROR(($F38-$E38)/$E38,""))</f>
        <v/>
      </c>
      <c r="I38" s="31" t="n"/>
      <c r="J38" s="31" t="n"/>
      <c r="K38" s="27">
        <f>IF(OR($A38="",COUNT($I38,$J38)&lt;2),"",$I38-$J38)</f>
        <v/>
      </c>
      <c r="L38" s="32">
        <f>IF(OR($A38="",COUNT($I38,$J38)&lt;2),"",IFERROR(($I38-$J38)/$I38,""))</f>
        <v/>
      </c>
      <c r="M38" s="27">
        <f>IF(OR($A38="",COUNT($E38,$I38)&lt;2),"",$E38-$I38)</f>
        <v/>
      </c>
      <c r="N38" s="27">
        <f>IF(OR($A38="",COUNT($F38,$J38)&lt;2),"",$F38-$J38)</f>
        <v/>
      </c>
      <c r="O38" s="27">
        <f>IF(OR($A38="",COUNT($E38,$F38,$I38,$J38)&lt;4),"",($F38-$J38)-($E38-$I38))</f>
        <v/>
      </c>
      <c r="P38" s="19">
        <f>IF($A38="","",IF(COUNT($E38,$F38,$I38,$J38)&lt;4,"Incomplete",IF(OR(NOT(ISNUMBER(Assumptions!$B$4)),NOT(ISNUMBER(Assumptions!$B$5))),"Check assumptions",IF(OR(IFERROR(ABS($G38)&gt;=Assumptions!$B$4,FALSE),IFERROR(ABS($K38)&gt;=Assumptions!$B$4,FALSE),IFERROR(ABS($H38)&gt;=Assumptions!$B$5,FALSE),IFERROR(ABS($L38)&gt;=Assumptions!$B$5,FALSE)),"Check variance","Within threshold"))))</f>
        <v/>
      </c>
      <c r="Q38" s="16" t="n"/>
      <c r="R38" s="16" t="n"/>
    </row>
    <row r="39" ht="22" customHeight="1">
      <c r="A39" s="30" t="n"/>
      <c r="B39" s="16" t="n"/>
      <c r="C39" s="16" t="n"/>
      <c r="D39" s="16" t="n"/>
      <c r="E39" s="31" t="n"/>
      <c r="F39" s="31" t="n"/>
      <c r="G39" s="28">
        <f>IF(OR($A39="",COUNT($E39,$F39)&lt;2),"",$F39-$E39)</f>
        <v/>
      </c>
      <c r="H39" s="29">
        <f>IF(OR($A39="",COUNT($E39,$F39)&lt;2),"",IFERROR(($F39-$E39)/$E39,""))</f>
        <v/>
      </c>
      <c r="I39" s="31" t="n"/>
      <c r="J39" s="31" t="n"/>
      <c r="K39" s="28">
        <f>IF(OR($A39="",COUNT($I39,$J39)&lt;2),"",$I39-$J39)</f>
        <v/>
      </c>
      <c r="L39" s="29">
        <f>IF(OR($A39="",COUNT($I39,$J39)&lt;2),"",IFERROR(($I39-$J39)/$I39,""))</f>
        <v/>
      </c>
      <c r="M39" s="28">
        <f>IF(OR($A39="",COUNT($E39,$I39)&lt;2),"",$E39-$I39)</f>
        <v/>
      </c>
      <c r="N39" s="28">
        <f>IF(OR($A39="",COUNT($F39,$J39)&lt;2),"",$F39-$J39)</f>
        <v/>
      </c>
      <c r="O39" s="28">
        <f>IF(OR($A39="",COUNT($E39,$F39,$I39,$J39)&lt;4),"",($F39-$J39)-($E39-$I39))</f>
        <v/>
      </c>
      <c r="P39" s="20">
        <f>IF($A39="","",IF(COUNT($E39,$F39,$I39,$J39)&lt;4,"Incomplete",IF(OR(NOT(ISNUMBER(Assumptions!$B$4)),NOT(ISNUMBER(Assumptions!$B$5))),"Check assumptions",IF(OR(IFERROR(ABS($G39)&gt;=Assumptions!$B$4,FALSE),IFERROR(ABS($K39)&gt;=Assumptions!$B$4,FALSE),IFERROR(ABS($H39)&gt;=Assumptions!$B$5,FALSE),IFERROR(ABS($L39)&gt;=Assumptions!$B$5,FALSE)),"Check variance","Within threshold"))))</f>
        <v/>
      </c>
      <c r="Q39" s="16" t="n"/>
      <c r="R39" s="16" t="n"/>
    </row>
    <row r="40" ht="22" customHeight="1">
      <c r="A40" s="30" t="n"/>
      <c r="B40" s="16" t="n"/>
      <c r="C40" s="16" t="n"/>
      <c r="D40" s="16" t="n"/>
      <c r="E40" s="31" t="n"/>
      <c r="F40" s="31" t="n"/>
      <c r="G40" s="27">
        <f>IF(OR($A40="",COUNT($E40,$F40)&lt;2),"",$F40-$E40)</f>
        <v/>
      </c>
      <c r="H40" s="32">
        <f>IF(OR($A40="",COUNT($E40,$F40)&lt;2),"",IFERROR(($F40-$E40)/$E40,""))</f>
        <v/>
      </c>
      <c r="I40" s="31" t="n"/>
      <c r="J40" s="31" t="n"/>
      <c r="K40" s="27">
        <f>IF(OR($A40="",COUNT($I40,$J40)&lt;2),"",$I40-$J40)</f>
        <v/>
      </c>
      <c r="L40" s="32">
        <f>IF(OR($A40="",COUNT($I40,$J40)&lt;2),"",IFERROR(($I40-$J40)/$I40,""))</f>
        <v/>
      </c>
      <c r="M40" s="27">
        <f>IF(OR($A40="",COUNT($E40,$I40)&lt;2),"",$E40-$I40)</f>
        <v/>
      </c>
      <c r="N40" s="27">
        <f>IF(OR($A40="",COUNT($F40,$J40)&lt;2),"",$F40-$J40)</f>
        <v/>
      </c>
      <c r="O40" s="27">
        <f>IF(OR($A40="",COUNT($E40,$F40,$I40,$J40)&lt;4),"",($F40-$J40)-($E40-$I40))</f>
        <v/>
      </c>
      <c r="P40" s="19">
        <f>IF($A40="","",IF(COUNT($E40,$F40,$I40,$J40)&lt;4,"Incomplete",IF(OR(NOT(ISNUMBER(Assumptions!$B$4)),NOT(ISNUMBER(Assumptions!$B$5))),"Check assumptions",IF(OR(IFERROR(ABS($G40)&gt;=Assumptions!$B$4,FALSE),IFERROR(ABS($K40)&gt;=Assumptions!$B$4,FALSE),IFERROR(ABS($H40)&gt;=Assumptions!$B$5,FALSE),IFERROR(ABS($L40)&gt;=Assumptions!$B$5,FALSE)),"Check variance","Within threshold"))))</f>
        <v/>
      </c>
      <c r="Q40" s="16" t="n"/>
      <c r="R40" s="16" t="n"/>
    </row>
    <row r="41" ht="22" customHeight="1">
      <c r="A41" s="30" t="n"/>
      <c r="B41" s="16" t="n"/>
      <c r="C41" s="16" t="n"/>
      <c r="D41" s="16" t="n"/>
      <c r="E41" s="31" t="n"/>
      <c r="F41" s="31" t="n"/>
      <c r="G41" s="28">
        <f>IF(OR($A41="",COUNT($E41,$F41)&lt;2),"",$F41-$E41)</f>
        <v/>
      </c>
      <c r="H41" s="29">
        <f>IF(OR($A41="",COUNT($E41,$F41)&lt;2),"",IFERROR(($F41-$E41)/$E41,""))</f>
        <v/>
      </c>
      <c r="I41" s="31" t="n"/>
      <c r="J41" s="31" t="n"/>
      <c r="K41" s="28">
        <f>IF(OR($A41="",COUNT($I41,$J41)&lt;2),"",$I41-$J41)</f>
        <v/>
      </c>
      <c r="L41" s="29">
        <f>IF(OR($A41="",COUNT($I41,$J41)&lt;2),"",IFERROR(($I41-$J41)/$I41,""))</f>
        <v/>
      </c>
      <c r="M41" s="28">
        <f>IF(OR($A41="",COUNT($E41,$I41)&lt;2),"",$E41-$I41)</f>
        <v/>
      </c>
      <c r="N41" s="28">
        <f>IF(OR($A41="",COUNT($F41,$J41)&lt;2),"",$F41-$J41)</f>
        <v/>
      </c>
      <c r="O41" s="28">
        <f>IF(OR($A41="",COUNT($E41,$F41,$I41,$J41)&lt;4),"",($F41-$J41)-($E41-$I41))</f>
        <v/>
      </c>
      <c r="P41" s="20">
        <f>IF($A41="","",IF(COUNT($E41,$F41,$I41,$J41)&lt;4,"Incomplete",IF(OR(NOT(ISNUMBER(Assumptions!$B$4)),NOT(ISNUMBER(Assumptions!$B$5))),"Check assumptions",IF(OR(IFERROR(ABS($G41)&gt;=Assumptions!$B$4,FALSE),IFERROR(ABS($K41)&gt;=Assumptions!$B$4,FALSE),IFERROR(ABS($H41)&gt;=Assumptions!$B$5,FALSE),IFERROR(ABS($L41)&gt;=Assumptions!$B$5,FALSE)),"Check variance","Within threshold"))))</f>
        <v/>
      </c>
      <c r="Q41" s="16" t="n"/>
      <c r="R41" s="16" t="n"/>
    </row>
    <row r="42" ht="22" customHeight="1">
      <c r="A42" s="30" t="n"/>
      <c r="B42" s="16" t="n"/>
      <c r="C42" s="16" t="n"/>
      <c r="D42" s="16" t="n"/>
      <c r="E42" s="31" t="n"/>
      <c r="F42" s="31" t="n"/>
      <c r="G42" s="27">
        <f>IF(OR($A42="",COUNT($E42,$F42)&lt;2),"",$F42-$E42)</f>
        <v/>
      </c>
      <c r="H42" s="32">
        <f>IF(OR($A42="",COUNT($E42,$F42)&lt;2),"",IFERROR(($F42-$E42)/$E42,""))</f>
        <v/>
      </c>
      <c r="I42" s="31" t="n"/>
      <c r="J42" s="31" t="n"/>
      <c r="K42" s="27">
        <f>IF(OR($A42="",COUNT($I42,$J42)&lt;2),"",$I42-$J42)</f>
        <v/>
      </c>
      <c r="L42" s="32">
        <f>IF(OR($A42="",COUNT($I42,$J42)&lt;2),"",IFERROR(($I42-$J42)/$I42,""))</f>
        <v/>
      </c>
      <c r="M42" s="27">
        <f>IF(OR($A42="",COUNT($E42,$I42)&lt;2),"",$E42-$I42)</f>
        <v/>
      </c>
      <c r="N42" s="27">
        <f>IF(OR($A42="",COUNT($F42,$J42)&lt;2),"",$F42-$J42)</f>
        <v/>
      </c>
      <c r="O42" s="27">
        <f>IF(OR($A42="",COUNT($E42,$F42,$I42,$J42)&lt;4),"",($F42-$J42)-($E42-$I42))</f>
        <v/>
      </c>
      <c r="P42" s="19">
        <f>IF($A42="","",IF(COUNT($E42,$F42,$I42,$J42)&lt;4,"Incomplete",IF(OR(NOT(ISNUMBER(Assumptions!$B$4)),NOT(ISNUMBER(Assumptions!$B$5))),"Check assumptions",IF(OR(IFERROR(ABS($G42)&gt;=Assumptions!$B$4,FALSE),IFERROR(ABS($K42)&gt;=Assumptions!$B$4,FALSE),IFERROR(ABS($H42)&gt;=Assumptions!$B$5,FALSE),IFERROR(ABS($L42)&gt;=Assumptions!$B$5,FALSE)),"Check variance","Within threshold"))))</f>
        <v/>
      </c>
      <c r="Q42" s="16" t="n"/>
      <c r="R42" s="16" t="n"/>
    </row>
    <row r="43" ht="22" customHeight="1">
      <c r="A43" s="30" t="n"/>
      <c r="B43" s="16" t="n"/>
      <c r="C43" s="16" t="n"/>
      <c r="D43" s="16" t="n"/>
      <c r="E43" s="31" t="n"/>
      <c r="F43" s="31" t="n"/>
      <c r="G43" s="28">
        <f>IF(OR($A43="",COUNT($E43,$F43)&lt;2),"",$F43-$E43)</f>
        <v/>
      </c>
      <c r="H43" s="29">
        <f>IF(OR($A43="",COUNT($E43,$F43)&lt;2),"",IFERROR(($F43-$E43)/$E43,""))</f>
        <v/>
      </c>
      <c r="I43" s="31" t="n"/>
      <c r="J43" s="31" t="n"/>
      <c r="K43" s="28">
        <f>IF(OR($A43="",COUNT($I43,$J43)&lt;2),"",$I43-$J43)</f>
        <v/>
      </c>
      <c r="L43" s="29">
        <f>IF(OR($A43="",COUNT($I43,$J43)&lt;2),"",IFERROR(($I43-$J43)/$I43,""))</f>
        <v/>
      </c>
      <c r="M43" s="28">
        <f>IF(OR($A43="",COUNT($E43,$I43)&lt;2),"",$E43-$I43)</f>
        <v/>
      </c>
      <c r="N43" s="28">
        <f>IF(OR($A43="",COUNT($F43,$J43)&lt;2),"",$F43-$J43)</f>
        <v/>
      </c>
      <c r="O43" s="28">
        <f>IF(OR($A43="",COUNT($E43,$F43,$I43,$J43)&lt;4),"",($F43-$J43)-($E43-$I43))</f>
        <v/>
      </c>
      <c r="P43" s="20">
        <f>IF($A43="","",IF(COUNT($E43,$F43,$I43,$J43)&lt;4,"Incomplete",IF(OR(NOT(ISNUMBER(Assumptions!$B$4)),NOT(ISNUMBER(Assumptions!$B$5))),"Check assumptions",IF(OR(IFERROR(ABS($G43)&gt;=Assumptions!$B$4,FALSE),IFERROR(ABS($K43)&gt;=Assumptions!$B$4,FALSE),IFERROR(ABS($H43)&gt;=Assumptions!$B$5,FALSE),IFERROR(ABS($L43)&gt;=Assumptions!$B$5,FALSE)),"Check variance","Within threshold"))))</f>
        <v/>
      </c>
      <c r="Q43" s="16" t="n"/>
      <c r="R43" s="16" t="n"/>
    </row>
    <row r="44" ht="22" customHeight="1">
      <c r="A44" s="30" t="n"/>
      <c r="B44" s="16" t="n"/>
      <c r="C44" s="16" t="n"/>
      <c r="D44" s="16" t="n"/>
      <c r="E44" s="31" t="n"/>
      <c r="F44" s="31" t="n"/>
      <c r="G44" s="27">
        <f>IF(OR($A44="",COUNT($E44,$F44)&lt;2),"",$F44-$E44)</f>
        <v/>
      </c>
      <c r="H44" s="32">
        <f>IF(OR($A44="",COUNT($E44,$F44)&lt;2),"",IFERROR(($F44-$E44)/$E44,""))</f>
        <v/>
      </c>
      <c r="I44" s="31" t="n"/>
      <c r="J44" s="31" t="n"/>
      <c r="K44" s="27">
        <f>IF(OR($A44="",COUNT($I44,$J44)&lt;2),"",$I44-$J44)</f>
        <v/>
      </c>
      <c r="L44" s="32">
        <f>IF(OR($A44="",COUNT($I44,$J44)&lt;2),"",IFERROR(($I44-$J44)/$I44,""))</f>
        <v/>
      </c>
      <c r="M44" s="27">
        <f>IF(OR($A44="",COUNT($E44,$I44)&lt;2),"",$E44-$I44)</f>
        <v/>
      </c>
      <c r="N44" s="27">
        <f>IF(OR($A44="",COUNT($F44,$J44)&lt;2),"",$F44-$J44)</f>
        <v/>
      </c>
      <c r="O44" s="27">
        <f>IF(OR($A44="",COUNT($E44,$F44,$I44,$J44)&lt;4),"",($F44-$J44)-($E44-$I44))</f>
        <v/>
      </c>
      <c r="P44" s="19">
        <f>IF($A44="","",IF(COUNT($E44,$F44,$I44,$J44)&lt;4,"Incomplete",IF(OR(NOT(ISNUMBER(Assumptions!$B$4)),NOT(ISNUMBER(Assumptions!$B$5))),"Check assumptions",IF(OR(IFERROR(ABS($G44)&gt;=Assumptions!$B$4,FALSE),IFERROR(ABS($K44)&gt;=Assumptions!$B$4,FALSE),IFERROR(ABS($H44)&gt;=Assumptions!$B$5,FALSE),IFERROR(ABS($L44)&gt;=Assumptions!$B$5,FALSE)),"Check variance","Within threshold"))))</f>
        <v/>
      </c>
      <c r="Q44" s="16" t="n"/>
      <c r="R44" s="16" t="n"/>
    </row>
    <row r="45" ht="22" customHeight="1">
      <c r="A45" s="30" t="n"/>
      <c r="B45" s="16" t="n"/>
      <c r="C45" s="16" t="n"/>
      <c r="D45" s="16" t="n"/>
      <c r="E45" s="31" t="n"/>
      <c r="F45" s="31" t="n"/>
      <c r="G45" s="28">
        <f>IF(OR($A45="",COUNT($E45,$F45)&lt;2),"",$F45-$E45)</f>
        <v/>
      </c>
      <c r="H45" s="29">
        <f>IF(OR($A45="",COUNT($E45,$F45)&lt;2),"",IFERROR(($F45-$E45)/$E45,""))</f>
        <v/>
      </c>
      <c r="I45" s="31" t="n"/>
      <c r="J45" s="31" t="n"/>
      <c r="K45" s="28">
        <f>IF(OR($A45="",COUNT($I45,$J45)&lt;2),"",$I45-$J45)</f>
        <v/>
      </c>
      <c r="L45" s="29">
        <f>IF(OR($A45="",COUNT($I45,$J45)&lt;2),"",IFERROR(($I45-$J45)/$I45,""))</f>
        <v/>
      </c>
      <c r="M45" s="28">
        <f>IF(OR($A45="",COUNT($E45,$I45)&lt;2),"",$E45-$I45)</f>
        <v/>
      </c>
      <c r="N45" s="28">
        <f>IF(OR($A45="",COUNT($F45,$J45)&lt;2),"",$F45-$J45)</f>
        <v/>
      </c>
      <c r="O45" s="28">
        <f>IF(OR($A45="",COUNT($E45,$F45,$I45,$J45)&lt;4),"",($F45-$J45)-($E45-$I45))</f>
        <v/>
      </c>
      <c r="P45" s="20">
        <f>IF($A45="","",IF(COUNT($E45,$F45,$I45,$J45)&lt;4,"Incomplete",IF(OR(NOT(ISNUMBER(Assumptions!$B$4)),NOT(ISNUMBER(Assumptions!$B$5))),"Check assumptions",IF(OR(IFERROR(ABS($G45)&gt;=Assumptions!$B$4,FALSE),IFERROR(ABS($K45)&gt;=Assumptions!$B$4,FALSE),IFERROR(ABS($H45)&gt;=Assumptions!$B$5,FALSE),IFERROR(ABS($L45)&gt;=Assumptions!$B$5,FALSE)),"Check variance","Within threshold"))))</f>
        <v/>
      </c>
      <c r="Q45" s="16" t="n"/>
      <c r="R45" s="16" t="n"/>
    </row>
    <row r="46" ht="22" customHeight="1">
      <c r="A46" s="30" t="n"/>
      <c r="B46" s="16" t="n"/>
      <c r="C46" s="16" t="n"/>
      <c r="D46" s="16" t="n"/>
      <c r="E46" s="31" t="n"/>
      <c r="F46" s="31" t="n"/>
      <c r="G46" s="27">
        <f>IF(OR($A46="",COUNT($E46,$F46)&lt;2),"",$F46-$E46)</f>
        <v/>
      </c>
      <c r="H46" s="32">
        <f>IF(OR($A46="",COUNT($E46,$F46)&lt;2),"",IFERROR(($F46-$E46)/$E46,""))</f>
        <v/>
      </c>
      <c r="I46" s="31" t="n"/>
      <c r="J46" s="31" t="n"/>
      <c r="K46" s="27">
        <f>IF(OR($A46="",COUNT($I46,$J46)&lt;2),"",$I46-$J46)</f>
        <v/>
      </c>
      <c r="L46" s="32">
        <f>IF(OR($A46="",COUNT($I46,$J46)&lt;2),"",IFERROR(($I46-$J46)/$I46,""))</f>
        <v/>
      </c>
      <c r="M46" s="27">
        <f>IF(OR($A46="",COUNT($E46,$I46)&lt;2),"",$E46-$I46)</f>
        <v/>
      </c>
      <c r="N46" s="27">
        <f>IF(OR($A46="",COUNT($F46,$J46)&lt;2),"",$F46-$J46)</f>
        <v/>
      </c>
      <c r="O46" s="27">
        <f>IF(OR($A46="",COUNT($E46,$F46,$I46,$J46)&lt;4),"",($F46-$J46)-($E46-$I46))</f>
        <v/>
      </c>
      <c r="P46" s="19">
        <f>IF($A46="","",IF(COUNT($E46,$F46,$I46,$J46)&lt;4,"Incomplete",IF(OR(NOT(ISNUMBER(Assumptions!$B$4)),NOT(ISNUMBER(Assumptions!$B$5))),"Check assumptions",IF(OR(IFERROR(ABS($G46)&gt;=Assumptions!$B$4,FALSE),IFERROR(ABS($K46)&gt;=Assumptions!$B$4,FALSE),IFERROR(ABS($H46)&gt;=Assumptions!$B$5,FALSE),IFERROR(ABS($L46)&gt;=Assumptions!$B$5,FALSE)),"Check variance","Within threshold"))))</f>
        <v/>
      </c>
      <c r="Q46" s="16" t="n"/>
      <c r="R46" s="16" t="n"/>
    </row>
    <row r="47" ht="22" customHeight="1">
      <c r="A47" s="30" t="n"/>
      <c r="B47" s="16" t="n"/>
      <c r="C47" s="16" t="n"/>
      <c r="D47" s="16" t="n"/>
      <c r="E47" s="31" t="n"/>
      <c r="F47" s="31" t="n"/>
      <c r="G47" s="28">
        <f>IF(OR($A47="",COUNT($E47,$F47)&lt;2),"",$F47-$E47)</f>
        <v/>
      </c>
      <c r="H47" s="29">
        <f>IF(OR($A47="",COUNT($E47,$F47)&lt;2),"",IFERROR(($F47-$E47)/$E47,""))</f>
        <v/>
      </c>
      <c r="I47" s="31" t="n"/>
      <c r="J47" s="31" t="n"/>
      <c r="K47" s="28">
        <f>IF(OR($A47="",COUNT($I47,$J47)&lt;2),"",$I47-$J47)</f>
        <v/>
      </c>
      <c r="L47" s="29">
        <f>IF(OR($A47="",COUNT($I47,$J47)&lt;2),"",IFERROR(($I47-$J47)/$I47,""))</f>
        <v/>
      </c>
      <c r="M47" s="28">
        <f>IF(OR($A47="",COUNT($E47,$I47)&lt;2),"",$E47-$I47)</f>
        <v/>
      </c>
      <c r="N47" s="28">
        <f>IF(OR($A47="",COUNT($F47,$J47)&lt;2),"",$F47-$J47)</f>
        <v/>
      </c>
      <c r="O47" s="28">
        <f>IF(OR($A47="",COUNT($E47,$F47,$I47,$J47)&lt;4),"",($F47-$J47)-($E47-$I47))</f>
        <v/>
      </c>
      <c r="P47" s="20">
        <f>IF($A47="","",IF(COUNT($E47,$F47,$I47,$J47)&lt;4,"Incomplete",IF(OR(NOT(ISNUMBER(Assumptions!$B$4)),NOT(ISNUMBER(Assumptions!$B$5))),"Check assumptions",IF(OR(IFERROR(ABS($G47)&gt;=Assumptions!$B$4,FALSE),IFERROR(ABS($K47)&gt;=Assumptions!$B$4,FALSE),IFERROR(ABS($H47)&gt;=Assumptions!$B$5,FALSE),IFERROR(ABS($L47)&gt;=Assumptions!$B$5,FALSE)),"Check variance","Within threshold"))))</f>
        <v/>
      </c>
      <c r="Q47" s="16" t="n"/>
      <c r="R47" s="16" t="n"/>
    </row>
    <row r="48" ht="22" customHeight="1">
      <c r="A48" s="30" t="n"/>
      <c r="B48" s="16" t="n"/>
      <c r="C48" s="16" t="n"/>
      <c r="D48" s="16" t="n"/>
      <c r="E48" s="31" t="n"/>
      <c r="F48" s="31" t="n"/>
      <c r="G48" s="27">
        <f>IF(OR($A48="",COUNT($E48,$F48)&lt;2),"",$F48-$E48)</f>
        <v/>
      </c>
      <c r="H48" s="32">
        <f>IF(OR($A48="",COUNT($E48,$F48)&lt;2),"",IFERROR(($F48-$E48)/$E48,""))</f>
        <v/>
      </c>
      <c r="I48" s="31" t="n"/>
      <c r="J48" s="31" t="n"/>
      <c r="K48" s="27">
        <f>IF(OR($A48="",COUNT($I48,$J48)&lt;2),"",$I48-$J48)</f>
        <v/>
      </c>
      <c r="L48" s="32">
        <f>IF(OR($A48="",COUNT($I48,$J48)&lt;2),"",IFERROR(($I48-$J48)/$I48,""))</f>
        <v/>
      </c>
      <c r="M48" s="27">
        <f>IF(OR($A48="",COUNT($E48,$I48)&lt;2),"",$E48-$I48)</f>
        <v/>
      </c>
      <c r="N48" s="27">
        <f>IF(OR($A48="",COUNT($F48,$J48)&lt;2),"",$F48-$J48)</f>
        <v/>
      </c>
      <c r="O48" s="27">
        <f>IF(OR($A48="",COUNT($E48,$F48,$I48,$J48)&lt;4),"",($F48-$J48)-($E48-$I48))</f>
        <v/>
      </c>
      <c r="P48" s="19">
        <f>IF($A48="","",IF(COUNT($E48,$F48,$I48,$J48)&lt;4,"Incomplete",IF(OR(NOT(ISNUMBER(Assumptions!$B$4)),NOT(ISNUMBER(Assumptions!$B$5))),"Check assumptions",IF(OR(IFERROR(ABS($G48)&gt;=Assumptions!$B$4,FALSE),IFERROR(ABS($K48)&gt;=Assumptions!$B$4,FALSE),IFERROR(ABS($H48)&gt;=Assumptions!$B$5,FALSE),IFERROR(ABS($L48)&gt;=Assumptions!$B$5,FALSE)),"Check variance","Within threshold"))))</f>
        <v/>
      </c>
      <c r="Q48" s="16" t="n"/>
      <c r="R48" s="16" t="n"/>
    </row>
    <row r="49" ht="22" customHeight="1">
      <c r="A49" s="30" t="n"/>
      <c r="B49" s="16" t="n"/>
      <c r="C49" s="16" t="n"/>
      <c r="D49" s="16" t="n"/>
      <c r="E49" s="31" t="n"/>
      <c r="F49" s="31" t="n"/>
      <c r="G49" s="28">
        <f>IF(OR($A49="",COUNT($E49,$F49)&lt;2),"",$F49-$E49)</f>
        <v/>
      </c>
      <c r="H49" s="29">
        <f>IF(OR($A49="",COUNT($E49,$F49)&lt;2),"",IFERROR(($F49-$E49)/$E49,""))</f>
        <v/>
      </c>
      <c r="I49" s="31" t="n"/>
      <c r="J49" s="31" t="n"/>
      <c r="K49" s="28">
        <f>IF(OR($A49="",COUNT($I49,$J49)&lt;2),"",$I49-$J49)</f>
        <v/>
      </c>
      <c r="L49" s="29">
        <f>IF(OR($A49="",COUNT($I49,$J49)&lt;2),"",IFERROR(($I49-$J49)/$I49,""))</f>
        <v/>
      </c>
      <c r="M49" s="28">
        <f>IF(OR($A49="",COUNT($E49,$I49)&lt;2),"",$E49-$I49)</f>
        <v/>
      </c>
      <c r="N49" s="28">
        <f>IF(OR($A49="",COUNT($F49,$J49)&lt;2),"",$F49-$J49)</f>
        <v/>
      </c>
      <c r="O49" s="28">
        <f>IF(OR($A49="",COUNT($E49,$F49,$I49,$J49)&lt;4),"",($F49-$J49)-($E49-$I49))</f>
        <v/>
      </c>
      <c r="P49" s="20">
        <f>IF($A49="","",IF(COUNT($E49,$F49,$I49,$J49)&lt;4,"Incomplete",IF(OR(NOT(ISNUMBER(Assumptions!$B$4)),NOT(ISNUMBER(Assumptions!$B$5))),"Check assumptions",IF(OR(IFERROR(ABS($G49)&gt;=Assumptions!$B$4,FALSE),IFERROR(ABS($K49)&gt;=Assumptions!$B$4,FALSE),IFERROR(ABS($H49)&gt;=Assumptions!$B$5,FALSE),IFERROR(ABS($L49)&gt;=Assumptions!$B$5,FALSE)),"Check variance","Within threshold"))))</f>
        <v/>
      </c>
      <c r="Q49" s="16" t="n"/>
      <c r="R49" s="16" t="n"/>
    </row>
    <row r="50" ht="22" customHeight="1">
      <c r="A50" s="30" t="n"/>
      <c r="B50" s="16" t="n"/>
      <c r="C50" s="16" t="n"/>
      <c r="D50" s="16" t="n"/>
      <c r="E50" s="31" t="n"/>
      <c r="F50" s="31" t="n"/>
      <c r="G50" s="27">
        <f>IF(OR($A50="",COUNT($E50,$F50)&lt;2),"",$F50-$E50)</f>
        <v/>
      </c>
      <c r="H50" s="32">
        <f>IF(OR($A50="",COUNT($E50,$F50)&lt;2),"",IFERROR(($F50-$E50)/$E50,""))</f>
        <v/>
      </c>
      <c r="I50" s="31" t="n"/>
      <c r="J50" s="31" t="n"/>
      <c r="K50" s="27">
        <f>IF(OR($A50="",COUNT($I50,$J50)&lt;2),"",$I50-$J50)</f>
        <v/>
      </c>
      <c r="L50" s="32">
        <f>IF(OR($A50="",COUNT($I50,$J50)&lt;2),"",IFERROR(($I50-$J50)/$I50,""))</f>
        <v/>
      </c>
      <c r="M50" s="27">
        <f>IF(OR($A50="",COUNT($E50,$I50)&lt;2),"",$E50-$I50)</f>
        <v/>
      </c>
      <c r="N50" s="27">
        <f>IF(OR($A50="",COUNT($F50,$J50)&lt;2),"",$F50-$J50)</f>
        <v/>
      </c>
      <c r="O50" s="27">
        <f>IF(OR($A50="",COUNT($E50,$F50,$I50,$J50)&lt;4),"",($F50-$J50)-($E50-$I50))</f>
        <v/>
      </c>
      <c r="P50" s="19">
        <f>IF($A50="","",IF(COUNT($E50,$F50,$I50,$J50)&lt;4,"Incomplete",IF(OR(NOT(ISNUMBER(Assumptions!$B$4)),NOT(ISNUMBER(Assumptions!$B$5))),"Check assumptions",IF(OR(IFERROR(ABS($G50)&gt;=Assumptions!$B$4,FALSE),IFERROR(ABS($K50)&gt;=Assumptions!$B$4,FALSE),IFERROR(ABS($H50)&gt;=Assumptions!$B$5,FALSE),IFERROR(ABS($L50)&gt;=Assumptions!$B$5,FALSE)),"Check variance","Within threshold"))))</f>
        <v/>
      </c>
      <c r="Q50" s="16" t="n"/>
      <c r="R50" s="16" t="n"/>
    </row>
    <row r="51" ht="22" customHeight="1">
      <c r="A51" s="30" t="n"/>
      <c r="B51" s="16" t="n"/>
      <c r="C51" s="16" t="n"/>
      <c r="D51" s="16" t="n"/>
      <c r="E51" s="31" t="n"/>
      <c r="F51" s="31" t="n"/>
      <c r="G51" s="28">
        <f>IF(OR($A51="",COUNT($E51,$F51)&lt;2),"",$F51-$E51)</f>
        <v/>
      </c>
      <c r="H51" s="29">
        <f>IF(OR($A51="",COUNT($E51,$F51)&lt;2),"",IFERROR(($F51-$E51)/$E51,""))</f>
        <v/>
      </c>
      <c r="I51" s="31" t="n"/>
      <c r="J51" s="31" t="n"/>
      <c r="K51" s="28">
        <f>IF(OR($A51="",COUNT($I51,$J51)&lt;2),"",$I51-$J51)</f>
        <v/>
      </c>
      <c r="L51" s="29">
        <f>IF(OR($A51="",COUNT($I51,$J51)&lt;2),"",IFERROR(($I51-$J51)/$I51,""))</f>
        <v/>
      </c>
      <c r="M51" s="28">
        <f>IF(OR($A51="",COUNT($E51,$I51)&lt;2),"",$E51-$I51)</f>
        <v/>
      </c>
      <c r="N51" s="28">
        <f>IF(OR($A51="",COUNT($F51,$J51)&lt;2),"",$F51-$J51)</f>
        <v/>
      </c>
      <c r="O51" s="28">
        <f>IF(OR($A51="",COUNT($E51,$F51,$I51,$J51)&lt;4),"",($F51-$J51)-($E51-$I51))</f>
        <v/>
      </c>
      <c r="P51" s="20">
        <f>IF($A51="","",IF(COUNT($E51,$F51,$I51,$J51)&lt;4,"Incomplete",IF(OR(NOT(ISNUMBER(Assumptions!$B$4)),NOT(ISNUMBER(Assumptions!$B$5))),"Check assumptions",IF(OR(IFERROR(ABS($G51)&gt;=Assumptions!$B$4,FALSE),IFERROR(ABS($K51)&gt;=Assumptions!$B$4,FALSE),IFERROR(ABS($H51)&gt;=Assumptions!$B$5,FALSE),IFERROR(ABS($L51)&gt;=Assumptions!$B$5,FALSE)),"Check variance","Within threshold"))))</f>
        <v/>
      </c>
      <c r="Q51" s="16" t="n"/>
      <c r="R51" s="16" t="n"/>
    </row>
    <row r="52" ht="22" customHeight="1">
      <c r="A52" s="30" t="n"/>
      <c r="B52" s="16" t="n"/>
      <c r="C52" s="16" t="n"/>
      <c r="D52" s="16" t="n"/>
      <c r="E52" s="31" t="n"/>
      <c r="F52" s="31" t="n"/>
      <c r="G52" s="27">
        <f>IF(OR($A52="",COUNT($E52,$F52)&lt;2),"",$F52-$E52)</f>
        <v/>
      </c>
      <c r="H52" s="32">
        <f>IF(OR($A52="",COUNT($E52,$F52)&lt;2),"",IFERROR(($F52-$E52)/$E52,""))</f>
        <v/>
      </c>
      <c r="I52" s="31" t="n"/>
      <c r="J52" s="31" t="n"/>
      <c r="K52" s="27">
        <f>IF(OR($A52="",COUNT($I52,$J52)&lt;2),"",$I52-$J52)</f>
        <v/>
      </c>
      <c r="L52" s="32">
        <f>IF(OR($A52="",COUNT($I52,$J52)&lt;2),"",IFERROR(($I52-$J52)/$I52,""))</f>
        <v/>
      </c>
      <c r="M52" s="27">
        <f>IF(OR($A52="",COUNT($E52,$I52)&lt;2),"",$E52-$I52)</f>
        <v/>
      </c>
      <c r="N52" s="27">
        <f>IF(OR($A52="",COUNT($F52,$J52)&lt;2),"",$F52-$J52)</f>
        <v/>
      </c>
      <c r="O52" s="27">
        <f>IF(OR($A52="",COUNT($E52,$F52,$I52,$J52)&lt;4),"",($F52-$J52)-($E52-$I52))</f>
        <v/>
      </c>
      <c r="P52" s="19">
        <f>IF($A52="","",IF(COUNT($E52,$F52,$I52,$J52)&lt;4,"Incomplete",IF(OR(NOT(ISNUMBER(Assumptions!$B$4)),NOT(ISNUMBER(Assumptions!$B$5))),"Check assumptions",IF(OR(IFERROR(ABS($G52)&gt;=Assumptions!$B$4,FALSE),IFERROR(ABS($K52)&gt;=Assumptions!$B$4,FALSE),IFERROR(ABS($H52)&gt;=Assumptions!$B$5,FALSE),IFERROR(ABS($L52)&gt;=Assumptions!$B$5,FALSE)),"Check variance","Within threshold"))))</f>
        <v/>
      </c>
      <c r="Q52" s="16" t="n"/>
      <c r="R52" s="16" t="n"/>
    </row>
    <row r="53" ht="22" customHeight="1">
      <c r="A53" s="30" t="n"/>
      <c r="B53" s="16" t="n"/>
      <c r="C53" s="16" t="n"/>
      <c r="D53" s="16" t="n"/>
      <c r="E53" s="31" t="n"/>
      <c r="F53" s="31" t="n"/>
      <c r="G53" s="28">
        <f>IF(OR($A53="",COUNT($E53,$F53)&lt;2),"",$F53-$E53)</f>
        <v/>
      </c>
      <c r="H53" s="29">
        <f>IF(OR($A53="",COUNT($E53,$F53)&lt;2),"",IFERROR(($F53-$E53)/$E53,""))</f>
        <v/>
      </c>
      <c r="I53" s="31" t="n"/>
      <c r="J53" s="31" t="n"/>
      <c r="K53" s="28">
        <f>IF(OR($A53="",COUNT($I53,$J53)&lt;2),"",$I53-$J53)</f>
        <v/>
      </c>
      <c r="L53" s="29">
        <f>IF(OR($A53="",COUNT($I53,$J53)&lt;2),"",IFERROR(($I53-$J53)/$I53,""))</f>
        <v/>
      </c>
      <c r="M53" s="28">
        <f>IF(OR($A53="",COUNT($E53,$I53)&lt;2),"",$E53-$I53)</f>
        <v/>
      </c>
      <c r="N53" s="28">
        <f>IF(OR($A53="",COUNT($F53,$J53)&lt;2),"",$F53-$J53)</f>
        <v/>
      </c>
      <c r="O53" s="28">
        <f>IF(OR($A53="",COUNT($E53,$F53,$I53,$J53)&lt;4),"",($F53-$J53)-($E53-$I53))</f>
        <v/>
      </c>
      <c r="P53" s="20">
        <f>IF($A53="","",IF(COUNT($E53,$F53,$I53,$J53)&lt;4,"Incomplete",IF(OR(NOT(ISNUMBER(Assumptions!$B$4)),NOT(ISNUMBER(Assumptions!$B$5))),"Check assumptions",IF(OR(IFERROR(ABS($G53)&gt;=Assumptions!$B$4,FALSE),IFERROR(ABS($K53)&gt;=Assumptions!$B$4,FALSE),IFERROR(ABS($H53)&gt;=Assumptions!$B$5,FALSE),IFERROR(ABS($L53)&gt;=Assumptions!$B$5,FALSE)),"Check variance","Within threshold"))))</f>
        <v/>
      </c>
      <c r="Q53" s="16" t="n"/>
      <c r="R53" s="16" t="n"/>
    </row>
    <row r="54" ht="22" customHeight="1">
      <c r="A54" s="30" t="n"/>
      <c r="B54" s="16" t="n"/>
      <c r="C54" s="16" t="n"/>
      <c r="D54" s="16" t="n"/>
      <c r="E54" s="31" t="n"/>
      <c r="F54" s="31" t="n"/>
      <c r="G54" s="27">
        <f>IF(OR($A54="",COUNT($E54,$F54)&lt;2),"",$F54-$E54)</f>
        <v/>
      </c>
      <c r="H54" s="32">
        <f>IF(OR($A54="",COUNT($E54,$F54)&lt;2),"",IFERROR(($F54-$E54)/$E54,""))</f>
        <v/>
      </c>
      <c r="I54" s="31" t="n"/>
      <c r="J54" s="31" t="n"/>
      <c r="K54" s="27">
        <f>IF(OR($A54="",COUNT($I54,$J54)&lt;2),"",$I54-$J54)</f>
        <v/>
      </c>
      <c r="L54" s="32">
        <f>IF(OR($A54="",COUNT($I54,$J54)&lt;2),"",IFERROR(($I54-$J54)/$I54,""))</f>
        <v/>
      </c>
      <c r="M54" s="27">
        <f>IF(OR($A54="",COUNT($E54,$I54)&lt;2),"",$E54-$I54)</f>
        <v/>
      </c>
      <c r="N54" s="27">
        <f>IF(OR($A54="",COUNT($F54,$J54)&lt;2),"",$F54-$J54)</f>
        <v/>
      </c>
      <c r="O54" s="27">
        <f>IF(OR($A54="",COUNT($E54,$F54,$I54,$J54)&lt;4),"",($F54-$J54)-($E54-$I54))</f>
        <v/>
      </c>
      <c r="P54" s="19">
        <f>IF($A54="","",IF(COUNT($E54,$F54,$I54,$J54)&lt;4,"Incomplete",IF(OR(NOT(ISNUMBER(Assumptions!$B$4)),NOT(ISNUMBER(Assumptions!$B$5))),"Check assumptions",IF(OR(IFERROR(ABS($G54)&gt;=Assumptions!$B$4,FALSE),IFERROR(ABS($K54)&gt;=Assumptions!$B$4,FALSE),IFERROR(ABS($H54)&gt;=Assumptions!$B$5,FALSE),IFERROR(ABS($L54)&gt;=Assumptions!$B$5,FALSE)),"Check variance","Within threshold"))))</f>
        <v/>
      </c>
      <c r="Q54" s="16" t="n"/>
      <c r="R54" s="16" t="n"/>
    </row>
    <row r="55" ht="22" customHeight="1">
      <c r="A55" s="30" t="n"/>
      <c r="B55" s="16" t="n"/>
      <c r="C55" s="16" t="n"/>
      <c r="D55" s="16" t="n"/>
      <c r="E55" s="31" t="n"/>
      <c r="F55" s="31" t="n"/>
      <c r="G55" s="28">
        <f>IF(OR($A55="",COUNT($E55,$F55)&lt;2),"",$F55-$E55)</f>
        <v/>
      </c>
      <c r="H55" s="29">
        <f>IF(OR($A55="",COUNT($E55,$F55)&lt;2),"",IFERROR(($F55-$E55)/$E55,""))</f>
        <v/>
      </c>
      <c r="I55" s="31" t="n"/>
      <c r="J55" s="31" t="n"/>
      <c r="K55" s="28">
        <f>IF(OR($A55="",COUNT($I55,$J55)&lt;2),"",$I55-$J55)</f>
        <v/>
      </c>
      <c r="L55" s="29">
        <f>IF(OR($A55="",COUNT($I55,$J55)&lt;2),"",IFERROR(($I55-$J55)/$I55,""))</f>
        <v/>
      </c>
      <c r="M55" s="28">
        <f>IF(OR($A55="",COUNT($E55,$I55)&lt;2),"",$E55-$I55)</f>
        <v/>
      </c>
      <c r="N55" s="28">
        <f>IF(OR($A55="",COUNT($F55,$J55)&lt;2),"",$F55-$J55)</f>
        <v/>
      </c>
      <c r="O55" s="28">
        <f>IF(OR($A55="",COUNT($E55,$F55,$I55,$J55)&lt;4),"",($F55-$J55)-($E55-$I55))</f>
        <v/>
      </c>
      <c r="P55" s="20">
        <f>IF($A55="","",IF(COUNT($E55,$F55,$I55,$J55)&lt;4,"Incomplete",IF(OR(NOT(ISNUMBER(Assumptions!$B$4)),NOT(ISNUMBER(Assumptions!$B$5))),"Check assumptions",IF(OR(IFERROR(ABS($G55)&gt;=Assumptions!$B$4,FALSE),IFERROR(ABS($K55)&gt;=Assumptions!$B$4,FALSE),IFERROR(ABS($H55)&gt;=Assumptions!$B$5,FALSE),IFERROR(ABS($L55)&gt;=Assumptions!$B$5,FALSE)),"Check variance","Within threshold"))))</f>
        <v/>
      </c>
      <c r="Q55" s="16" t="n"/>
      <c r="R55" s="16" t="n"/>
    </row>
    <row r="56" ht="22" customHeight="1">
      <c r="A56" s="30" t="n"/>
      <c r="B56" s="16" t="n"/>
      <c r="C56" s="16" t="n"/>
      <c r="D56" s="16" t="n"/>
      <c r="E56" s="31" t="n"/>
      <c r="F56" s="31" t="n"/>
      <c r="G56" s="27">
        <f>IF(OR($A56="",COUNT($E56,$F56)&lt;2),"",$F56-$E56)</f>
        <v/>
      </c>
      <c r="H56" s="32">
        <f>IF(OR($A56="",COUNT($E56,$F56)&lt;2),"",IFERROR(($F56-$E56)/$E56,""))</f>
        <v/>
      </c>
      <c r="I56" s="31" t="n"/>
      <c r="J56" s="31" t="n"/>
      <c r="K56" s="27">
        <f>IF(OR($A56="",COUNT($I56,$J56)&lt;2),"",$I56-$J56)</f>
        <v/>
      </c>
      <c r="L56" s="32">
        <f>IF(OR($A56="",COUNT($I56,$J56)&lt;2),"",IFERROR(($I56-$J56)/$I56,""))</f>
        <v/>
      </c>
      <c r="M56" s="27">
        <f>IF(OR($A56="",COUNT($E56,$I56)&lt;2),"",$E56-$I56)</f>
        <v/>
      </c>
      <c r="N56" s="27">
        <f>IF(OR($A56="",COUNT($F56,$J56)&lt;2),"",$F56-$J56)</f>
        <v/>
      </c>
      <c r="O56" s="27">
        <f>IF(OR($A56="",COUNT($E56,$F56,$I56,$J56)&lt;4),"",($F56-$J56)-($E56-$I56))</f>
        <v/>
      </c>
      <c r="P56" s="19">
        <f>IF($A56="","",IF(COUNT($E56,$F56,$I56,$J56)&lt;4,"Incomplete",IF(OR(NOT(ISNUMBER(Assumptions!$B$4)),NOT(ISNUMBER(Assumptions!$B$5))),"Check assumptions",IF(OR(IFERROR(ABS($G56)&gt;=Assumptions!$B$4,FALSE),IFERROR(ABS($K56)&gt;=Assumptions!$B$4,FALSE),IFERROR(ABS($H56)&gt;=Assumptions!$B$5,FALSE),IFERROR(ABS($L56)&gt;=Assumptions!$B$5,FALSE)),"Check variance","Within threshold"))))</f>
        <v/>
      </c>
      <c r="Q56" s="16" t="n"/>
      <c r="R56" s="16" t="n"/>
    </row>
    <row r="57" ht="22" customHeight="1">
      <c r="A57" s="30" t="n"/>
      <c r="B57" s="16" t="n"/>
      <c r="C57" s="16" t="n"/>
      <c r="D57" s="16" t="n"/>
      <c r="E57" s="31" t="n"/>
      <c r="F57" s="31" t="n"/>
      <c r="G57" s="28">
        <f>IF(OR($A57="",COUNT($E57,$F57)&lt;2),"",$F57-$E57)</f>
        <v/>
      </c>
      <c r="H57" s="29">
        <f>IF(OR($A57="",COUNT($E57,$F57)&lt;2),"",IFERROR(($F57-$E57)/$E57,""))</f>
        <v/>
      </c>
      <c r="I57" s="31" t="n"/>
      <c r="J57" s="31" t="n"/>
      <c r="K57" s="28">
        <f>IF(OR($A57="",COUNT($I57,$J57)&lt;2),"",$I57-$J57)</f>
        <v/>
      </c>
      <c r="L57" s="29">
        <f>IF(OR($A57="",COUNT($I57,$J57)&lt;2),"",IFERROR(($I57-$J57)/$I57,""))</f>
        <v/>
      </c>
      <c r="M57" s="28">
        <f>IF(OR($A57="",COUNT($E57,$I57)&lt;2),"",$E57-$I57)</f>
        <v/>
      </c>
      <c r="N57" s="28">
        <f>IF(OR($A57="",COUNT($F57,$J57)&lt;2),"",$F57-$J57)</f>
        <v/>
      </c>
      <c r="O57" s="28">
        <f>IF(OR($A57="",COUNT($E57,$F57,$I57,$J57)&lt;4),"",($F57-$J57)-($E57-$I57))</f>
        <v/>
      </c>
      <c r="P57" s="20">
        <f>IF($A57="","",IF(COUNT($E57,$F57,$I57,$J57)&lt;4,"Incomplete",IF(OR(NOT(ISNUMBER(Assumptions!$B$4)),NOT(ISNUMBER(Assumptions!$B$5))),"Check assumptions",IF(OR(IFERROR(ABS($G57)&gt;=Assumptions!$B$4,FALSE),IFERROR(ABS($K57)&gt;=Assumptions!$B$4,FALSE),IFERROR(ABS($H57)&gt;=Assumptions!$B$5,FALSE),IFERROR(ABS($L57)&gt;=Assumptions!$B$5,FALSE)),"Check variance","Within threshold"))))</f>
        <v/>
      </c>
      <c r="Q57" s="16" t="n"/>
      <c r="R57" s="16" t="n"/>
    </row>
    <row r="58" ht="22" customHeight="1">
      <c r="A58" s="30" t="n"/>
      <c r="B58" s="16" t="n"/>
      <c r="C58" s="16" t="n"/>
      <c r="D58" s="16" t="n"/>
      <c r="E58" s="31" t="n"/>
      <c r="F58" s="31" t="n"/>
      <c r="G58" s="27">
        <f>IF(OR($A58="",COUNT($E58,$F58)&lt;2),"",$F58-$E58)</f>
        <v/>
      </c>
      <c r="H58" s="32">
        <f>IF(OR($A58="",COUNT($E58,$F58)&lt;2),"",IFERROR(($F58-$E58)/$E58,""))</f>
        <v/>
      </c>
      <c r="I58" s="31" t="n"/>
      <c r="J58" s="31" t="n"/>
      <c r="K58" s="27">
        <f>IF(OR($A58="",COUNT($I58,$J58)&lt;2),"",$I58-$J58)</f>
        <v/>
      </c>
      <c r="L58" s="32">
        <f>IF(OR($A58="",COUNT($I58,$J58)&lt;2),"",IFERROR(($I58-$J58)/$I58,""))</f>
        <v/>
      </c>
      <c r="M58" s="27">
        <f>IF(OR($A58="",COUNT($E58,$I58)&lt;2),"",$E58-$I58)</f>
        <v/>
      </c>
      <c r="N58" s="27">
        <f>IF(OR($A58="",COUNT($F58,$J58)&lt;2),"",$F58-$J58)</f>
        <v/>
      </c>
      <c r="O58" s="27">
        <f>IF(OR($A58="",COUNT($E58,$F58,$I58,$J58)&lt;4),"",($F58-$J58)-($E58-$I58))</f>
        <v/>
      </c>
      <c r="P58" s="19">
        <f>IF($A58="","",IF(COUNT($E58,$F58,$I58,$J58)&lt;4,"Incomplete",IF(OR(NOT(ISNUMBER(Assumptions!$B$4)),NOT(ISNUMBER(Assumptions!$B$5))),"Check assumptions",IF(OR(IFERROR(ABS($G58)&gt;=Assumptions!$B$4,FALSE),IFERROR(ABS($K58)&gt;=Assumptions!$B$4,FALSE),IFERROR(ABS($H58)&gt;=Assumptions!$B$5,FALSE),IFERROR(ABS($L58)&gt;=Assumptions!$B$5,FALSE)),"Check variance","Within threshold"))))</f>
        <v/>
      </c>
      <c r="Q58" s="16" t="n"/>
      <c r="R58" s="16" t="n"/>
    </row>
    <row r="59" ht="22" customHeight="1">
      <c r="A59" s="30" t="n"/>
      <c r="B59" s="16" t="n"/>
      <c r="C59" s="16" t="n"/>
      <c r="D59" s="16" t="n"/>
      <c r="E59" s="31" t="n"/>
      <c r="F59" s="31" t="n"/>
      <c r="G59" s="28">
        <f>IF(OR($A59="",COUNT($E59,$F59)&lt;2),"",$F59-$E59)</f>
        <v/>
      </c>
      <c r="H59" s="29">
        <f>IF(OR($A59="",COUNT($E59,$F59)&lt;2),"",IFERROR(($F59-$E59)/$E59,""))</f>
        <v/>
      </c>
      <c r="I59" s="31" t="n"/>
      <c r="J59" s="31" t="n"/>
      <c r="K59" s="28">
        <f>IF(OR($A59="",COUNT($I59,$J59)&lt;2),"",$I59-$J59)</f>
        <v/>
      </c>
      <c r="L59" s="29">
        <f>IF(OR($A59="",COUNT($I59,$J59)&lt;2),"",IFERROR(($I59-$J59)/$I59,""))</f>
        <v/>
      </c>
      <c r="M59" s="28">
        <f>IF(OR($A59="",COUNT($E59,$I59)&lt;2),"",$E59-$I59)</f>
        <v/>
      </c>
      <c r="N59" s="28">
        <f>IF(OR($A59="",COUNT($F59,$J59)&lt;2),"",$F59-$J59)</f>
        <v/>
      </c>
      <c r="O59" s="28">
        <f>IF(OR($A59="",COUNT($E59,$F59,$I59,$J59)&lt;4),"",($F59-$J59)-($E59-$I59))</f>
        <v/>
      </c>
      <c r="P59" s="20">
        <f>IF($A59="","",IF(COUNT($E59,$F59,$I59,$J59)&lt;4,"Incomplete",IF(OR(NOT(ISNUMBER(Assumptions!$B$4)),NOT(ISNUMBER(Assumptions!$B$5))),"Check assumptions",IF(OR(IFERROR(ABS($G59)&gt;=Assumptions!$B$4,FALSE),IFERROR(ABS($K59)&gt;=Assumptions!$B$4,FALSE),IFERROR(ABS($H59)&gt;=Assumptions!$B$5,FALSE),IFERROR(ABS($L59)&gt;=Assumptions!$B$5,FALSE)),"Check variance","Within threshold"))))</f>
        <v/>
      </c>
      <c r="Q59" s="16" t="n"/>
      <c r="R59" s="16" t="n"/>
    </row>
    <row r="60" ht="22" customHeight="1">
      <c r="A60" s="30" t="n"/>
      <c r="B60" s="16" t="n"/>
      <c r="C60" s="16" t="n"/>
      <c r="D60" s="16" t="n"/>
      <c r="E60" s="31" t="n"/>
      <c r="F60" s="31" t="n"/>
      <c r="G60" s="27">
        <f>IF(OR($A60="",COUNT($E60,$F60)&lt;2),"",$F60-$E60)</f>
        <v/>
      </c>
      <c r="H60" s="32">
        <f>IF(OR($A60="",COUNT($E60,$F60)&lt;2),"",IFERROR(($F60-$E60)/$E60,""))</f>
        <v/>
      </c>
      <c r="I60" s="31" t="n"/>
      <c r="J60" s="31" t="n"/>
      <c r="K60" s="27">
        <f>IF(OR($A60="",COUNT($I60,$J60)&lt;2),"",$I60-$J60)</f>
        <v/>
      </c>
      <c r="L60" s="32">
        <f>IF(OR($A60="",COUNT($I60,$J60)&lt;2),"",IFERROR(($I60-$J60)/$I60,""))</f>
        <v/>
      </c>
      <c r="M60" s="27">
        <f>IF(OR($A60="",COUNT($E60,$I60)&lt;2),"",$E60-$I60)</f>
        <v/>
      </c>
      <c r="N60" s="27">
        <f>IF(OR($A60="",COUNT($F60,$J60)&lt;2),"",$F60-$J60)</f>
        <v/>
      </c>
      <c r="O60" s="27">
        <f>IF(OR($A60="",COUNT($E60,$F60,$I60,$J60)&lt;4),"",($F60-$J60)-($E60-$I60))</f>
        <v/>
      </c>
      <c r="P60" s="19">
        <f>IF($A60="","",IF(COUNT($E60,$F60,$I60,$J60)&lt;4,"Incomplete",IF(OR(NOT(ISNUMBER(Assumptions!$B$4)),NOT(ISNUMBER(Assumptions!$B$5))),"Check assumptions",IF(OR(IFERROR(ABS($G60)&gt;=Assumptions!$B$4,FALSE),IFERROR(ABS($K60)&gt;=Assumptions!$B$4,FALSE),IFERROR(ABS($H60)&gt;=Assumptions!$B$5,FALSE),IFERROR(ABS($L60)&gt;=Assumptions!$B$5,FALSE)),"Check variance","Within threshold"))))</f>
        <v/>
      </c>
      <c r="Q60" s="16" t="n"/>
      <c r="R60" s="16" t="n"/>
    </row>
    <row r="61" ht="22" customHeight="1">
      <c r="A61" s="30" t="n"/>
      <c r="B61" s="16" t="n"/>
      <c r="C61" s="16" t="n"/>
      <c r="D61" s="16" t="n"/>
      <c r="E61" s="31" t="n"/>
      <c r="F61" s="31" t="n"/>
      <c r="G61" s="28">
        <f>IF(OR($A61="",COUNT($E61,$F61)&lt;2),"",$F61-$E61)</f>
        <v/>
      </c>
      <c r="H61" s="29">
        <f>IF(OR($A61="",COUNT($E61,$F61)&lt;2),"",IFERROR(($F61-$E61)/$E61,""))</f>
        <v/>
      </c>
      <c r="I61" s="31" t="n"/>
      <c r="J61" s="31" t="n"/>
      <c r="K61" s="28">
        <f>IF(OR($A61="",COUNT($I61,$J61)&lt;2),"",$I61-$J61)</f>
        <v/>
      </c>
      <c r="L61" s="29">
        <f>IF(OR($A61="",COUNT($I61,$J61)&lt;2),"",IFERROR(($I61-$J61)/$I61,""))</f>
        <v/>
      </c>
      <c r="M61" s="28">
        <f>IF(OR($A61="",COUNT($E61,$I61)&lt;2),"",$E61-$I61)</f>
        <v/>
      </c>
      <c r="N61" s="28">
        <f>IF(OR($A61="",COUNT($F61,$J61)&lt;2),"",$F61-$J61)</f>
        <v/>
      </c>
      <c r="O61" s="28">
        <f>IF(OR($A61="",COUNT($E61,$F61,$I61,$J61)&lt;4),"",($F61-$J61)-($E61-$I61))</f>
        <v/>
      </c>
      <c r="P61" s="20">
        <f>IF($A61="","",IF(COUNT($E61,$F61,$I61,$J61)&lt;4,"Incomplete",IF(OR(NOT(ISNUMBER(Assumptions!$B$4)),NOT(ISNUMBER(Assumptions!$B$5))),"Check assumptions",IF(OR(IFERROR(ABS($G61)&gt;=Assumptions!$B$4,FALSE),IFERROR(ABS($K61)&gt;=Assumptions!$B$4,FALSE),IFERROR(ABS($H61)&gt;=Assumptions!$B$5,FALSE),IFERROR(ABS($L61)&gt;=Assumptions!$B$5,FALSE)),"Check variance","Within threshold"))))</f>
        <v/>
      </c>
      <c r="Q61" s="16" t="n"/>
      <c r="R61" s="16" t="n"/>
    </row>
    <row r="62" ht="22" customHeight="1">
      <c r="A62" s="30" t="n"/>
      <c r="B62" s="16" t="n"/>
      <c r="C62" s="16" t="n"/>
      <c r="D62" s="16" t="n"/>
      <c r="E62" s="31" t="n"/>
      <c r="F62" s="31" t="n"/>
      <c r="G62" s="27">
        <f>IF(OR($A62="",COUNT($E62,$F62)&lt;2),"",$F62-$E62)</f>
        <v/>
      </c>
      <c r="H62" s="32">
        <f>IF(OR($A62="",COUNT($E62,$F62)&lt;2),"",IFERROR(($F62-$E62)/$E62,""))</f>
        <v/>
      </c>
      <c r="I62" s="31" t="n"/>
      <c r="J62" s="31" t="n"/>
      <c r="K62" s="27">
        <f>IF(OR($A62="",COUNT($I62,$J62)&lt;2),"",$I62-$J62)</f>
        <v/>
      </c>
      <c r="L62" s="32">
        <f>IF(OR($A62="",COUNT($I62,$J62)&lt;2),"",IFERROR(($I62-$J62)/$I62,""))</f>
        <v/>
      </c>
      <c r="M62" s="27">
        <f>IF(OR($A62="",COUNT($E62,$I62)&lt;2),"",$E62-$I62)</f>
        <v/>
      </c>
      <c r="N62" s="27">
        <f>IF(OR($A62="",COUNT($F62,$J62)&lt;2),"",$F62-$J62)</f>
        <v/>
      </c>
      <c r="O62" s="27">
        <f>IF(OR($A62="",COUNT($E62,$F62,$I62,$J62)&lt;4),"",($F62-$J62)-($E62-$I62))</f>
        <v/>
      </c>
      <c r="P62" s="19">
        <f>IF($A62="","",IF(COUNT($E62,$F62,$I62,$J62)&lt;4,"Incomplete",IF(OR(NOT(ISNUMBER(Assumptions!$B$4)),NOT(ISNUMBER(Assumptions!$B$5))),"Check assumptions",IF(OR(IFERROR(ABS($G62)&gt;=Assumptions!$B$4,FALSE),IFERROR(ABS($K62)&gt;=Assumptions!$B$4,FALSE),IFERROR(ABS($H62)&gt;=Assumptions!$B$5,FALSE),IFERROR(ABS($L62)&gt;=Assumptions!$B$5,FALSE)),"Check variance","Within threshold"))))</f>
        <v/>
      </c>
      <c r="Q62" s="16" t="n"/>
      <c r="R62" s="16" t="n"/>
    </row>
    <row r="63" ht="22" customHeight="1">
      <c r="A63" s="30" t="n"/>
      <c r="B63" s="16" t="n"/>
      <c r="C63" s="16" t="n"/>
      <c r="D63" s="16" t="n"/>
      <c r="E63" s="31" t="n"/>
      <c r="F63" s="31" t="n"/>
      <c r="G63" s="28">
        <f>IF(OR($A63="",COUNT($E63,$F63)&lt;2),"",$F63-$E63)</f>
        <v/>
      </c>
      <c r="H63" s="29">
        <f>IF(OR($A63="",COUNT($E63,$F63)&lt;2),"",IFERROR(($F63-$E63)/$E63,""))</f>
        <v/>
      </c>
      <c r="I63" s="31" t="n"/>
      <c r="J63" s="31" t="n"/>
      <c r="K63" s="28">
        <f>IF(OR($A63="",COUNT($I63,$J63)&lt;2),"",$I63-$J63)</f>
        <v/>
      </c>
      <c r="L63" s="29">
        <f>IF(OR($A63="",COUNT($I63,$J63)&lt;2),"",IFERROR(($I63-$J63)/$I63,""))</f>
        <v/>
      </c>
      <c r="M63" s="28">
        <f>IF(OR($A63="",COUNT($E63,$I63)&lt;2),"",$E63-$I63)</f>
        <v/>
      </c>
      <c r="N63" s="28">
        <f>IF(OR($A63="",COUNT($F63,$J63)&lt;2),"",$F63-$J63)</f>
        <v/>
      </c>
      <c r="O63" s="28">
        <f>IF(OR($A63="",COUNT($E63,$F63,$I63,$J63)&lt;4),"",($F63-$J63)-($E63-$I63))</f>
        <v/>
      </c>
      <c r="P63" s="20">
        <f>IF($A63="","",IF(COUNT($E63,$F63,$I63,$J63)&lt;4,"Incomplete",IF(OR(NOT(ISNUMBER(Assumptions!$B$4)),NOT(ISNUMBER(Assumptions!$B$5))),"Check assumptions",IF(OR(IFERROR(ABS($G63)&gt;=Assumptions!$B$4,FALSE),IFERROR(ABS($K63)&gt;=Assumptions!$B$4,FALSE),IFERROR(ABS($H63)&gt;=Assumptions!$B$5,FALSE),IFERROR(ABS($L63)&gt;=Assumptions!$B$5,FALSE)),"Check variance","Within threshold"))))</f>
        <v/>
      </c>
      <c r="Q63" s="16" t="n"/>
      <c r="R63" s="16" t="n"/>
    </row>
    <row r="64" ht="22" customHeight="1">
      <c r="A64" s="30" t="n"/>
      <c r="B64" s="16" t="n"/>
      <c r="C64" s="16" t="n"/>
      <c r="D64" s="16" t="n"/>
      <c r="E64" s="31" t="n"/>
      <c r="F64" s="31" t="n"/>
      <c r="G64" s="27">
        <f>IF(OR($A64="",COUNT($E64,$F64)&lt;2),"",$F64-$E64)</f>
        <v/>
      </c>
      <c r="H64" s="32">
        <f>IF(OR($A64="",COUNT($E64,$F64)&lt;2),"",IFERROR(($F64-$E64)/$E64,""))</f>
        <v/>
      </c>
      <c r="I64" s="31" t="n"/>
      <c r="J64" s="31" t="n"/>
      <c r="K64" s="27">
        <f>IF(OR($A64="",COUNT($I64,$J64)&lt;2),"",$I64-$J64)</f>
        <v/>
      </c>
      <c r="L64" s="32">
        <f>IF(OR($A64="",COUNT($I64,$J64)&lt;2),"",IFERROR(($I64-$J64)/$I64,""))</f>
        <v/>
      </c>
      <c r="M64" s="27">
        <f>IF(OR($A64="",COUNT($E64,$I64)&lt;2),"",$E64-$I64)</f>
        <v/>
      </c>
      <c r="N64" s="27">
        <f>IF(OR($A64="",COUNT($F64,$J64)&lt;2),"",$F64-$J64)</f>
        <v/>
      </c>
      <c r="O64" s="27">
        <f>IF(OR($A64="",COUNT($E64,$F64,$I64,$J64)&lt;4),"",($F64-$J64)-($E64-$I64))</f>
        <v/>
      </c>
      <c r="P64" s="19">
        <f>IF($A64="","",IF(COUNT($E64,$F64,$I64,$J64)&lt;4,"Incomplete",IF(OR(NOT(ISNUMBER(Assumptions!$B$4)),NOT(ISNUMBER(Assumptions!$B$5))),"Check assumptions",IF(OR(IFERROR(ABS($G64)&gt;=Assumptions!$B$4,FALSE),IFERROR(ABS($K64)&gt;=Assumptions!$B$4,FALSE),IFERROR(ABS($H64)&gt;=Assumptions!$B$5,FALSE),IFERROR(ABS($L64)&gt;=Assumptions!$B$5,FALSE)),"Check variance","Within threshold"))))</f>
        <v/>
      </c>
      <c r="Q64" s="16" t="n"/>
      <c r="R64" s="16" t="n"/>
    </row>
    <row r="65" ht="22" customHeight="1">
      <c r="A65" s="30" t="n"/>
      <c r="B65" s="16" t="n"/>
      <c r="C65" s="16" t="n"/>
      <c r="D65" s="16" t="n"/>
      <c r="E65" s="31" t="n"/>
      <c r="F65" s="31" t="n"/>
      <c r="G65" s="28">
        <f>IF(OR($A65="",COUNT($E65,$F65)&lt;2),"",$F65-$E65)</f>
        <v/>
      </c>
      <c r="H65" s="29">
        <f>IF(OR($A65="",COUNT($E65,$F65)&lt;2),"",IFERROR(($F65-$E65)/$E65,""))</f>
        <v/>
      </c>
      <c r="I65" s="31" t="n"/>
      <c r="J65" s="31" t="n"/>
      <c r="K65" s="28">
        <f>IF(OR($A65="",COUNT($I65,$J65)&lt;2),"",$I65-$J65)</f>
        <v/>
      </c>
      <c r="L65" s="29">
        <f>IF(OR($A65="",COUNT($I65,$J65)&lt;2),"",IFERROR(($I65-$J65)/$I65,""))</f>
        <v/>
      </c>
      <c r="M65" s="28">
        <f>IF(OR($A65="",COUNT($E65,$I65)&lt;2),"",$E65-$I65)</f>
        <v/>
      </c>
      <c r="N65" s="28">
        <f>IF(OR($A65="",COUNT($F65,$J65)&lt;2),"",$F65-$J65)</f>
        <v/>
      </c>
      <c r="O65" s="28">
        <f>IF(OR($A65="",COUNT($E65,$F65,$I65,$J65)&lt;4),"",($F65-$J65)-($E65-$I65))</f>
        <v/>
      </c>
      <c r="P65" s="20">
        <f>IF($A65="","",IF(COUNT($E65,$F65,$I65,$J65)&lt;4,"Incomplete",IF(OR(NOT(ISNUMBER(Assumptions!$B$4)),NOT(ISNUMBER(Assumptions!$B$5))),"Check assumptions",IF(OR(IFERROR(ABS($G65)&gt;=Assumptions!$B$4,FALSE),IFERROR(ABS($K65)&gt;=Assumptions!$B$4,FALSE),IFERROR(ABS($H65)&gt;=Assumptions!$B$5,FALSE),IFERROR(ABS($L65)&gt;=Assumptions!$B$5,FALSE)),"Check variance","Within threshold"))))</f>
        <v/>
      </c>
      <c r="Q65" s="16" t="n"/>
      <c r="R65" s="16" t="n"/>
    </row>
    <row r="66" ht="22" customHeight="1">
      <c r="A66" s="30" t="n"/>
      <c r="B66" s="16" t="n"/>
      <c r="C66" s="16" t="n"/>
      <c r="D66" s="16" t="n"/>
      <c r="E66" s="31" t="n"/>
      <c r="F66" s="31" t="n"/>
      <c r="G66" s="27">
        <f>IF(OR($A66="",COUNT($E66,$F66)&lt;2),"",$F66-$E66)</f>
        <v/>
      </c>
      <c r="H66" s="32">
        <f>IF(OR($A66="",COUNT($E66,$F66)&lt;2),"",IFERROR(($F66-$E66)/$E66,""))</f>
        <v/>
      </c>
      <c r="I66" s="31" t="n"/>
      <c r="J66" s="31" t="n"/>
      <c r="K66" s="27">
        <f>IF(OR($A66="",COUNT($I66,$J66)&lt;2),"",$I66-$J66)</f>
        <v/>
      </c>
      <c r="L66" s="32">
        <f>IF(OR($A66="",COUNT($I66,$J66)&lt;2),"",IFERROR(($I66-$J66)/$I66,""))</f>
        <v/>
      </c>
      <c r="M66" s="27">
        <f>IF(OR($A66="",COUNT($E66,$I66)&lt;2),"",$E66-$I66)</f>
        <v/>
      </c>
      <c r="N66" s="27">
        <f>IF(OR($A66="",COUNT($F66,$J66)&lt;2),"",$F66-$J66)</f>
        <v/>
      </c>
      <c r="O66" s="27">
        <f>IF(OR($A66="",COUNT($E66,$F66,$I66,$J66)&lt;4),"",($F66-$J66)-($E66-$I66))</f>
        <v/>
      </c>
      <c r="P66" s="19">
        <f>IF($A66="","",IF(COUNT($E66,$F66,$I66,$J66)&lt;4,"Incomplete",IF(OR(NOT(ISNUMBER(Assumptions!$B$4)),NOT(ISNUMBER(Assumptions!$B$5))),"Check assumptions",IF(OR(IFERROR(ABS($G66)&gt;=Assumptions!$B$4,FALSE),IFERROR(ABS($K66)&gt;=Assumptions!$B$4,FALSE),IFERROR(ABS($H66)&gt;=Assumptions!$B$5,FALSE),IFERROR(ABS($L66)&gt;=Assumptions!$B$5,FALSE)),"Check variance","Within threshold"))))</f>
        <v/>
      </c>
      <c r="Q66" s="16" t="n"/>
      <c r="R66" s="16" t="n"/>
    </row>
    <row r="67" ht="22" customHeight="1">
      <c r="A67" s="30" t="n"/>
      <c r="B67" s="16" t="n"/>
      <c r="C67" s="16" t="n"/>
      <c r="D67" s="16" t="n"/>
      <c r="E67" s="31" t="n"/>
      <c r="F67" s="31" t="n"/>
      <c r="G67" s="28">
        <f>IF(OR($A67="",COUNT($E67,$F67)&lt;2),"",$F67-$E67)</f>
        <v/>
      </c>
      <c r="H67" s="29">
        <f>IF(OR($A67="",COUNT($E67,$F67)&lt;2),"",IFERROR(($F67-$E67)/$E67,""))</f>
        <v/>
      </c>
      <c r="I67" s="31" t="n"/>
      <c r="J67" s="31" t="n"/>
      <c r="K67" s="28">
        <f>IF(OR($A67="",COUNT($I67,$J67)&lt;2),"",$I67-$J67)</f>
        <v/>
      </c>
      <c r="L67" s="29">
        <f>IF(OR($A67="",COUNT($I67,$J67)&lt;2),"",IFERROR(($I67-$J67)/$I67,""))</f>
        <v/>
      </c>
      <c r="M67" s="28">
        <f>IF(OR($A67="",COUNT($E67,$I67)&lt;2),"",$E67-$I67)</f>
        <v/>
      </c>
      <c r="N67" s="28">
        <f>IF(OR($A67="",COUNT($F67,$J67)&lt;2),"",$F67-$J67)</f>
        <v/>
      </c>
      <c r="O67" s="28">
        <f>IF(OR($A67="",COUNT($E67,$F67,$I67,$J67)&lt;4),"",($F67-$J67)-($E67-$I67))</f>
        <v/>
      </c>
      <c r="P67" s="20">
        <f>IF($A67="","",IF(COUNT($E67,$F67,$I67,$J67)&lt;4,"Incomplete",IF(OR(NOT(ISNUMBER(Assumptions!$B$4)),NOT(ISNUMBER(Assumptions!$B$5))),"Check assumptions",IF(OR(IFERROR(ABS($G67)&gt;=Assumptions!$B$4,FALSE),IFERROR(ABS($K67)&gt;=Assumptions!$B$4,FALSE),IFERROR(ABS($H67)&gt;=Assumptions!$B$5,FALSE),IFERROR(ABS($L67)&gt;=Assumptions!$B$5,FALSE)),"Check variance","Within threshold"))))</f>
        <v/>
      </c>
      <c r="Q67" s="16" t="n"/>
      <c r="R67" s="16" t="n"/>
    </row>
    <row r="68" ht="22" customHeight="1">
      <c r="A68" s="30" t="n"/>
      <c r="B68" s="16" t="n"/>
      <c r="C68" s="16" t="n"/>
      <c r="D68" s="16" t="n"/>
      <c r="E68" s="31" t="n"/>
      <c r="F68" s="31" t="n"/>
      <c r="G68" s="27">
        <f>IF(OR($A68="",COUNT($E68,$F68)&lt;2),"",$F68-$E68)</f>
        <v/>
      </c>
      <c r="H68" s="32">
        <f>IF(OR($A68="",COUNT($E68,$F68)&lt;2),"",IFERROR(($F68-$E68)/$E68,""))</f>
        <v/>
      </c>
      <c r="I68" s="31" t="n"/>
      <c r="J68" s="31" t="n"/>
      <c r="K68" s="27">
        <f>IF(OR($A68="",COUNT($I68,$J68)&lt;2),"",$I68-$J68)</f>
        <v/>
      </c>
      <c r="L68" s="32">
        <f>IF(OR($A68="",COUNT($I68,$J68)&lt;2),"",IFERROR(($I68-$J68)/$I68,""))</f>
        <v/>
      </c>
      <c r="M68" s="27">
        <f>IF(OR($A68="",COUNT($E68,$I68)&lt;2),"",$E68-$I68)</f>
        <v/>
      </c>
      <c r="N68" s="27">
        <f>IF(OR($A68="",COUNT($F68,$J68)&lt;2),"",$F68-$J68)</f>
        <v/>
      </c>
      <c r="O68" s="27">
        <f>IF(OR($A68="",COUNT($E68,$F68,$I68,$J68)&lt;4),"",($F68-$J68)-($E68-$I68))</f>
        <v/>
      </c>
      <c r="P68" s="19">
        <f>IF($A68="","",IF(COUNT($E68,$F68,$I68,$J68)&lt;4,"Incomplete",IF(OR(NOT(ISNUMBER(Assumptions!$B$4)),NOT(ISNUMBER(Assumptions!$B$5))),"Check assumptions",IF(OR(IFERROR(ABS($G68)&gt;=Assumptions!$B$4,FALSE),IFERROR(ABS($K68)&gt;=Assumptions!$B$4,FALSE),IFERROR(ABS($H68)&gt;=Assumptions!$B$5,FALSE),IFERROR(ABS($L68)&gt;=Assumptions!$B$5,FALSE)),"Check variance","Within threshold"))))</f>
        <v/>
      </c>
      <c r="Q68" s="16" t="n"/>
      <c r="R68" s="16" t="n"/>
    </row>
    <row r="69" ht="22" customHeight="1">
      <c r="A69" s="30" t="n"/>
      <c r="B69" s="16" t="n"/>
      <c r="C69" s="16" t="n"/>
      <c r="D69" s="16" t="n"/>
      <c r="E69" s="31" t="n"/>
      <c r="F69" s="31" t="n"/>
      <c r="G69" s="28">
        <f>IF(OR($A69="",COUNT($E69,$F69)&lt;2),"",$F69-$E69)</f>
        <v/>
      </c>
      <c r="H69" s="29">
        <f>IF(OR($A69="",COUNT($E69,$F69)&lt;2),"",IFERROR(($F69-$E69)/$E69,""))</f>
        <v/>
      </c>
      <c r="I69" s="31" t="n"/>
      <c r="J69" s="31" t="n"/>
      <c r="K69" s="28">
        <f>IF(OR($A69="",COUNT($I69,$J69)&lt;2),"",$I69-$J69)</f>
        <v/>
      </c>
      <c r="L69" s="29">
        <f>IF(OR($A69="",COUNT($I69,$J69)&lt;2),"",IFERROR(($I69-$J69)/$I69,""))</f>
        <v/>
      </c>
      <c r="M69" s="28">
        <f>IF(OR($A69="",COUNT($E69,$I69)&lt;2),"",$E69-$I69)</f>
        <v/>
      </c>
      <c r="N69" s="28">
        <f>IF(OR($A69="",COUNT($F69,$J69)&lt;2),"",$F69-$J69)</f>
        <v/>
      </c>
      <c r="O69" s="28">
        <f>IF(OR($A69="",COUNT($E69,$F69,$I69,$J69)&lt;4),"",($F69-$J69)-($E69-$I69))</f>
        <v/>
      </c>
      <c r="P69" s="20">
        <f>IF($A69="","",IF(COUNT($E69,$F69,$I69,$J69)&lt;4,"Incomplete",IF(OR(NOT(ISNUMBER(Assumptions!$B$4)),NOT(ISNUMBER(Assumptions!$B$5))),"Check assumptions",IF(OR(IFERROR(ABS($G69)&gt;=Assumptions!$B$4,FALSE),IFERROR(ABS($K69)&gt;=Assumptions!$B$4,FALSE),IFERROR(ABS($H69)&gt;=Assumptions!$B$5,FALSE),IFERROR(ABS($L69)&gt;=Assumptions!$B$5,FALSE)),"Check variance","Within threshold"))))</f>
        <v/>
      </c>
      <c r="Q69" s="16" t="n"/>
      <c r="R69" s="16" t="n"/>
    </row>
    <row r="70" ht="22" customHeight="1">
      <c r="A70" s="30" t="n"/>
      <c r="B70" s="16" t="n"/>
      <c r="C70" s="16" t="n"/>
      <c r="D70" s="16" t="n"/>
      <c r="E70" s="31" t="n"/>
      <c r="F70" s="31" t="n"/>
      <c r="G70" s="27">
        <f>IF(OR($A70="",COUNT($E70,$F70)&lt;2),"",$F70-$E70)</f>
        <v/>
      </c>
      <c r="H70" s="32">
        <f>IF(OR($A70="",COUNT($E70,$F70)&lt;2),"",IFERROR(($F70-$E70)/$E70,""))</f>
        <v/>
      </c>
      <c r="I70" s="31" t="n"/>
      <c r="J70" s="31" t="n"/>
      <c r="K70" s="27">
        <f>IF(OR($A70="",COUNT($I70,$J70)&lt;2),"",$I70-$J70)</f>
        <v/>
      </c>
      <c r="L70" s="32">
        <f>IF(OR($A70="",COUNT($I70,$J70)&lt;2),"",IFERROR(($I70-$J70)/$I70,""))</f>
        <v/>
      </c>
      <c r="M70" s="27">
        <f>IF(OR($A70="",COUNT($E70,$I70)&lt;2),"",$E70-$I70)</f>
        <v/>
      </c>
      <c r="N70" s="27">
        <f>IF(OR($A70="",COUNT($F70,$J70)&lt;2),"",$F70-$J70)</f>
        <v/>
      </c>
      <c r="O70" s="27">
        <f>IF(OR($A70="",COUNT($E70,$F70,$I70,$J70)&lt;4),"",($F70-$J70)-($E70-$I70))</f>
        <v/>
      </c>
      <c r="P70" s="19">
        <f>IF($A70="","",IF(COUNT($E70,$F70,$I70,$J70)&lt;4,"Incomplete",IF(OR(NOT(ISNUMBER(Assumptions!$B$4)),NOT(ISNUMBER(Assumptions!$B$5))),"Check assumptions",IF(OR(IFERROR(ABS($G70)&gt;=Assumptions!$B$4,FALSE),IFERROR(ABS($K70)&gt;=Assumptions!$B$4,FALSE),IFERROR(ABS($H70)&gt;=Assumptions!$B$5,FALSE),IFERROR(ABS($L70)&gt;=Assumptions!$B$5,FALSE)),"Check variance","Within threshold"))))</f>
        <v/>
      </c>
      <c r="Q70" s="16" t="n"/>
      <c r="R70" s="16" t="n"/>
    </row>
    <row r="71" ht="22" customHeight="1">
      <c r="A71" s="30" t="n"/>
      <c r="B71" s="16" t="n"/>
      <c r="C71" s="16" t="n"/>
      <c r="D71" s="16" t="n"/>
      <c r="E71" s="31" t="n"/>
      <c r="F71" s="31" t="n"/>
      <c r="G71" s="28">
        <f>IF(OR($A71="",COUNT($E71,$F71)&lt;2),"",$F71-$E71)</f>
        <v/>
      </c>
      <c r="H71" s="29">
        <f>IF(OR($A71="",COUNT($E71,$F71)&lt;2),"",IFERROR(($F71-$E71)/$E71,""))</f>
        <v/>
      </c>
      <c r="I71" s="31" t="n"/>
      <c r="J71" s="31" t="n"/>
      <c r="K71" s="28">
        <f>IF(OR($A71="",COUNT($I71,$J71)&lt;2),"",$I71-$J71)</f>
        <v/>
      </c>
      <c r="L71" s="29">
        <f>IF(OR($A71="",COUNT($I71,$J71)&lt;2),"",IFERROR(($I71-$J71)/$I71,""))</f>
        <v/>
      </c>
      <c r="M71" s="28">
        <f>IF(OR($A71="",COUNT($E71,$I71)&lt;2),"",$E71-$I71)</f>
        <v/>
      </c>
      <c r="N71" s="28">
        <f>IF(OR($A71="",COUNT($F71,$J71)&lt;2),"",$F71-$J71)</f>
        <v/>
      </c>
      <c r="O71" s="28">
        <f>IF(OR($A71="",COUNT($E71,$F71,$I71,$J71)&lt;4),"",($F71-$J71)-($E71-$I71))</f>
        <v/>
      </c>
      <c r="P71" s="20">
        <f>IF($A71="","",IF(COUNT($E71,$F71,$I71,$J71)&lt;4,"Incomplete",IF(OR(NOT(ISNUMBER(Assumptions!$B$4)),NOT(ISNUMBER(Assumptions!$B$5))),"Check assumptions",IF(OR(IFERROR(ABS($G71)&gt;=Assumptions!$B$4,FALSE),IFERROR(ABS($K71)&gt;=Assumptions!$B$4,FALSE),IFERROR(ABS($H71)&gt;=Assumptions!$B$5,FALSE),IFERROR(ABS($L71)&gt;=Assumptions!$B$5,FALSE)),"Check variance","Within threshold"))))</f>
        <v/>
      </c>
      <c r="Q71" s="16" t="n"/>
      <c r="R71" s="16" t="n"/>
    </row>
    <row r="72" ht="22" customHeight="1">
      <c r="A72" s="30" t="n"/>
      <c r="B72" s="16" t="n"/>
      <c r="C72" s="16" t="n"/>
      <c r="D72" s="16" t="n"/>
      <c r="E72" s="31" t="n"/>
      <c r="F72" s="31" t="n"/>
      <c r="G72" s="27">
        <f>IF(OR($A72="",COUNT($E72,$F72)&lt;2),"",$F72-$E72)</f>
        <v/>
      </c>
      <c r="H72" s="32">
        <f>IF(OR($A72="",COUNT($E72,$F72)&lt;2),"",IFERROR(($F72-$E72)/$E72,""))</f>
        <v/>
      </c>
      <c r="I72" s="31" t="n"/>
      <c r="J72" s="31" t="n"/>
      <c r="K72" s="27">
        <f>IF(OR($A72="",COUNT($I72,$J72)&lt;2),"",$I72-$J72)</f>
        <v/>
      </c>
      <c r="L72" s="32">
        <f>IF(OR($A72="",COUNT($I72,$J72)&lt;2),"",IFERROR(($I72-$J72)/$I72,""))</f>
        <v/>
      </c>
      <c r="M72" s="27">
        <f>IF(OR($A72="",COUNT($E72,$I72)&lt;2),"",$E72-$I72)</f>
        <v/>
      </c>
      <c r="N72" s="27">
        <f>IF(OR($A72="",COUNT($F72,$J72)&lt;2),"",$F72-$J72)</f>
        <v/>
      </c>
      <c r="O72" s="27">
        <f>IF(OR($A72="",COUNT($E72,$F72,$I72,$J72)&lt;4),"",($F72-$J72)-($E72-$I72))</f>
        <v/>
      </c>
      <c r="P72" s="19">
        <f>IF($A72="","",IF(COUNT($E72,$F72,$I72,$J72)&lt;4,"Incomplete",IF(OR(NOT(ISNUMBER(Assumptions!$B$4)),NOT(ISNUMBER(Assumptions!$B$5))),"Check assumptions",IF(OR(IFERROR(ABS($G72)&gt;=Assumptions!$B$4,FALSE),IFERROR(ABS($K72)&gt;=Assumptions!$B$4,FALSE),IFERROR(ABS($H72)&gt;=Assumptions!$B$5,FALSE),IFERROR(ABS($L72)&gt;=Assumptions!$B$5,FALSE)),"Check variance","Within threshold"))))</f>
        <v/>
      </c>
      <c r="Q72" s="16" t="n"/>
      <c r="R72" s="16" t="n"/>
    </row>
    <row r="73" ht="22" customHeight="1">
      <c r="A73" s="30" t="n"/>
      <c r="B73" s="16" t="n"/>
      <c r="C73" s="16" t="n"/>
      <c r="D73" s="16" t="n"/>
      <c r="E73" s="31" t="n"/>
      <c r="F73" s="31" t="n"/>
      <c r="G73" s="28">
        <f>IF(OR($A73="",COUNT($E73,$F73)&lt;2),"",$F73-$E73)</f>
        <v/>
      </c>
      <c r="H73" s="29">
        <f>IF(OR($A73="",COUNT($E73,$F73)&lt;2),"",IFERROR(($F73-$E73)/$E73,""))</f>
        <v/>
      </c>
      <c r="I73" s="31" t="n"/>
      <c r="J73" s="31" t="n"/>
      <c r="K73" s="28">
        <f>IF(OR($A73="",COUNT($I73,$J73)&lt;2),"",$I73-$J73)</f>
        <v/>
      </c>
      <c r="L73" s="29">
        <f>IF(OR($A73="",COUNT($I73,$J73)&lt;2),"",IFERROR(($I73-$J73)/$I73,""))</f>
        <v/>
      </c>
      <c r="M73" s="28">
        <f>IF(OR($A73="",COUNT($E73,$I73)&lt;2),"",$E73-$I73)</f>
        <v/>
      </c>
      <c r="N73" s="28">
        <f>IF(OR($A73="",COUNT($F73,$J73)&lt;2),"",$F73-$J73)</f>
        <v/>
      </c>
      <c r="O73" s="28">
        <f>IF(OR($A73="",COUNT($E73,$F73,$I73,$J73)&lt;4),"",($F73-$J73)-($E73-$I73))</f>
        <v/>
      </c>
      <c r="P73" s="20">
        <f>IF($A73="","",IF(COUNT($E73,$F73,$I73,$J73)&lt;4,"Incomplete",IF(OR(NOT(ISNUMBER(Assumptions!$B$4)),NOT(ISNUMBER(Assumptions!$B$5))),"Check assumptions",IF(OR(IFERROR(ABS($G73)&gt;=Assumptions!$B$4,FALSE),IFERROR(ABS($K73)&gt;=Assumptions!$B$4,FALSE),IFERROR(ABS($H73)&gt;=Assumptions!$B$5,FALSE),IFERROR(ABS($L73)&gt;=Assumptions!$B$5,FALSE)),"Check variance","Within threshold"))))</f>
        <v/>
      </c>
      <c r="Q73" s="16" t="n"/>
      <c r="R73" s="16" t="n"/>
    </row>
    <row r="74" ht="22" customHeight="1">
      <c r="A74" s="30" t="n"/>
      <c r="B74" s="16" t="n"/>
      <c r="C74" s="16" t="n"/>
      <c r="D74" s="16" t="n"/>
      <c r="E74" s="31" t="n"/>
      <c r="F74" s="31" t="n"/>
      <c r="G74" s="27">
        <f>IF(OR($A74="",COUNT($E74,$F74)&lt;2),"",$F74-$E74)</f>
        <v/>
      </c>
      <c r="H74" s="32">
        <f>IF(OR($A74="",COUNT($E74,$F74)&lt;2),"",IFERROR(($F74-$E74)/$E74,""))</f>
        <v/>
      </c>
      <c r="I74" s="31" t="n"/>
      <c r="J74" s="31" t="n"/>
      <c r="K74" s="27">
        <f>IF(OR($A74="",COUNT($I74,$J74)&lt;2),"",$I74-$J74)</f>
        <v/>
      </c>
      <c r="L74" s="32">
        <f>IF(OR($A74="",COUNT($I74,$J74)&lt;2),"",IFERROR(($I74-$J74)/$I74,""))</f>
        <v/>
      </c>
      <c r="M74" s="27">
        <f>IF(OR($A74="",COUNT($E74,$I74)&lt;2),"",$E74-$I74)</f>
        <v/>
      </c>
      <c r="N74" s="27">
        <f>IF(OR($A74="",COUNT($F74,$J74)&lt;2),"",$F74-$J74)</f>
        <v/>
      </c>
      <c r="O74" s="27">
        <f>IF(OR($A74="",COUNT($E74,$F74,$I74,$J74)&lt;4),"",($F74-$J74)-($E74-$I74))</f>
        <v/>
      </c>
      <c r="P74" s="19">
        <f>IF($A74="","",IF(COUNT($E74,$F74,$I74,$J74)&lt;4,"Incomplete",IF(OR(NOT(ISNUMBER(Assumptions!$B$4)),NOT(ISNUMBER(Assumptions!$B$5))),"Check assumptions",IF(OR(IFERROR(ABS($G74)&gt;=Assumptions!$B$4,FALSE),IFERROR(ABS($K74)&gt;=Assumptions!$B$4,FALSE),IFERROR(ABS($H74)&gt;=Assumptions!$B$5,FALSE),IFERROR(ABS($L74)&gt;=Assumptions!$B$5,FALSE)),"Check variance","Within threshold"))))</f>
        <v/>
      </c>
      <c r="Q74" s="16" t="n"/>
      <c r="R74" s="16" t="n"/>
    </row>
    <row r="75" ht="22" customHeight="1">
      <c r="A75" s="30" t="n"/>
      <c r="B75" s="16" t="n"/>
      <c r="C75" s="16" t="n"/>
      <c r="D75" s="16" t="n"/>
      <c r="E75" s="31" t="n"/>
      <c r="F75" s="31" t="n"/>
      <c r="G75" s="28">
        <f>IF(OR($A75="",COUNT($E75,$F75)&lt;2),"",$F75-$E75)</f>
        <v/>
      </c>
      <c r="H75" s="29">
        <f>IF(OR($A75="",COUNT($E75,$F75)&lt;2),"",IFERROR(($F75-$E75)/$E75,""))</f>
        <v/>
      </c>
      <c r="I75" s="31" t="n"/>
      <c r="J75" s="31" t="n"/>
      <c r="K75" s="28">
        <f>IF(OR($A75="",COUNT($I75,$J75)&lt;2),"",$I75-$J75)</f>
        <v/>
      </c>
      <c r="L75" s="29">
        <f>IF(OR($A75="",COUNT($I75,$J75)&lt;2),"",IFERROR(($I75-$J75)/$I75,""))</f>
        <v/>
      </c>
      <c r="M75" s="28">
        <f>IF(OR($A75="",COUNT($E75,$I75)&lt;2),"",$E75-$I75)</f>
        <v/>
      </c>
      <c r="N75" s="28">
        <f>IF(OR($A75="",COUNT($F75,$J75)&lt;2),"",$F75-$J75)</f>
        <v/>
      </c>
      <c r="O75" s="28">
        <f>IF(OR($A75="",COUNT($E75,$F75,$I75,$J75)&lt;4),"",($F75-$J75)-($E75-$I75))</f>
        <v/>
      </c>
      <c r="P75" s="20">
        <f>IF($A75="","",IF(COUNT($E75,$F75,$I75,$J75)&lt;4,"Incomplete",IF(OR(NOT(ISNUMBER(Assumptions!$B$4)),NOT(ISNUMBER(Assumptions!$B$5))),"Check assumptions",IF(OR(IFERROR(ABS($G75)&gt;=Assumptions!$B$4,FALSE),IFERROR(ABS($K75)&gt;=Assumptions!$B$4,FALSE),IFERROR(ABS($H75)&gt;=Assumptions!$B$5,FALSE),IFERROR(ABS($L75)&gt;=Assumptions!$B$5,FALSE)),"Check variance","Within threshold"))))</f>
        <v/>
      </c>
      <c r="Q75" s="16" t="n"/>
      <c r="R75" s="16" t="n"/>
    </row>
    <row r="76" ht="22" customHeight="1">
      <c r="A76" s="30" t="n"/>
      <c r="B76" s="16" t="n"/>
      <c r="C76" s="16" t="n"/>
      <c r="D76" s="16" t="n"/>
      <c r="E76" s="31" t="n"/>
      <c r="F76" s="31" t="n"/>
      <c r="G76" s="27">
        <f>IF(OR($A76="",COUNT($E76,$F76)&lt;2),"",$F76-$E76)</f>
        <v/>
      </c>
      <c r="H76" s="32">
        <f>IF(OR($A76="",COUNT($E76,$F76)&lt;2),"",IFERROR(($F76-$E76)/$E76,""))</f>
        <v/>
      </c>
      <c r="I76" s="31" t="n"/>
      <c r="J76" s="31" t="n"/>
      <c r="K76" s="27">
        <f>IF(OR($A76="",COUNT($I76,$J76)&lt;2),"",$I76-$J76)</f>
        <v/>
      </c>
      <c r="L76" s="32">
        <f>IF(OR($A76="",COUNT($I76,$J76)&lt;2),"",IFERROR(($I76-$J76)/$I76,""))</f>
        <v/>
      </c>
      <c r="M76" s="27">
        <f>IF(OR($A76="",COUNT($E76,$I76)&lt;2),"",$E76-$I76)</f>
        <v/>
      </c>
      <c r="N76" s="27">
        <f>IF(OR($A76="",COUNT($F76,$J76)&lt;2),"",$F76-$J76)</f>
        <v/>
      </c>
      <c r="O76" s="27">
        <f>IF(OR($A76="",COUNT($E76,$F76,$I76,$J76)&lt;4),"",($F76-$J76)-($E76-$I76))</f>
        <v/>
      </c>
      <c r="P76" s="19">
        <f>IF($A76="","",IF(COUNT($E76,$F76,$I76,$J76)&lt;4,"Incomplete",IF(OR(NOT(ISNUMBER(Assumptions!$B$4)),NOT(ISNUMBER(Assumptions!$B$5))),"Check assumptions",IF(OR(IFERROR(ABS($G76)&gt;=Assumptions!$B$4,FALSE),IFERROR(ABS($K76)&gt;=Assumptions!$B$4,FALSE),IFERROR(ABS($H76)&gt;=Assumptions!$B$5,FALSE),IFERROR(ABS($L76)&gt;=Assumptions!$B$5,FALSE)),"Check variance","Within threshold"))))</f>
        <v/>
      </c>
      <c r="Q76" s="16" t="n"/>
      <c r="R76" s="16" t="n"/>
    </row>
    <row r="77" ht="22" customHeight="1">
      <c r="A77" s="30" t="n"/>
      <c r="B77" s="16" t="n"/>
      <c r="C77" s="16" t="n"/>
      <c r="D77" s="16" t="n"/>
      <c r="E77" s="31" t="n"/>
      <c r="F77" s="31" t="n"/>
      <c r="G77" s="28">
        <f>IF(OR($A77="",COUNT($E77,$F77)&lt;2),"",$F77-$E77)</f>
        <v/>
      </c>
      <c r="H77" s="29">
        <f>IF(OR($A77="",COUNT($E77,$F77)&lt;2),"",IFERROR(($F77-$E77)/$E77,""))</f>
        <v/>
      </c>
      <c r="I77" s="31" t="n"/>
      <c r="J77" s="31" t="n"/>
      <c r="K77" s="28">
        <f>IF(OR($A77="",COUNT($I77,$J77)&lt;2),"",$I77-$J77)</f>
        <v/>
      </c>
      <c r="L77" s="29">
        <f>IF(OR($A77="",COUNT($I77,$J77)&lt;2),"",IFERROR(($I77-$J77)/$I77,""))</f>
        <v/>
      </c>
      <c r="M77" s="28">
        <f>IF(OR($A77="",COUNT($E77,$I77)&lt;2),"",$E77-$I77)</f>
        <v/>
      </c>
      <c r="N77" s="28">
        <f>IF(OR($A77="",COUNT($F77,$J77)&lt;2),"",$F77-$J77)</f>
        <v/>
      </c>
      <c r="O77" s="28">
        <f>IF(OR($A77="",COUNT($E77,$F77,$I77,$J77)&lt;4),"",($F77-$J77)-($E77-$I77))</f>
        <v/>
      </c>
      <c r="P77" s="20">
        <f>IF($A77="","",IF(COUNT($E77,$F77,$I77,$J77)&lt;4,"Incomplete",IF(OR(NOT(ISNUMBER(Assumptions!$B$4)),NOT(ISNUMBER(Assumptions!$B$5))),"Check assumptions",IF(OR(IFERROR(ABS($G77)&gt;=Assumptions!$B$4,FALSE),IFERROR(ABS($K77)&gt;=Assumptions!$B$4,FALSE),IFERROR(ABS($H77)&gt;=Assumptions!$B$5,FALSE),IFERROR(ABS($L77)&gt;=Assumptions!$B$5,FALSE)),"Check variance","Within threshold"))))</f>
        <v/>
      </c>
      <c r="Q77" s="16" t="n"/>
      <c r="R77" s="16" t="n"/>
    </row>
    <row r="78" ht="22" customHeight="1">
      <c r="A78" s="30" t="n"/>
      <c r="B78" s="16" t="n"/>
      <c r="C78" s="16" t="n"/>
      <c r="D78" s="16" t="n"/>
      <c r="E78" s="31" t="n"/>
      <c r="F78" s="31" t="n"/>
      <c r="G78" s="27">
        <f>IF(OR($A78="",COUNT($E78,$F78)&lt;2),"",$F78-$E78)</f>
        <v/>
      </c>
      <c r="H78" s="32">
        <f>IF(OR($A78="",COUNT($E78,$F78)&lt;2),"",IFERROR(($F78-$E78)/$E78,""))</f>
        <v/>
      </c>
      <c r="I78" s="31" t="n"/>
      <c r="J78" s="31" t="n"/>
      <c r="K78" s="27">
        <f>IF(OR($A78="",COUNT($I78,$J78)&lt;2),"",$I78-$J78)</f>
        <v/>
      </c>
      <c r="L78" s="32">
        <f>IF(OR($A78="",COUNT($I78,$J78)&lt;2),"",IFERROR(($I78-$J78)/$I78,""))</f>
        <v/>
      </c>
      <c r="M78" s="27">
        <f>IF(OR($A78="",COUNT($E78,$I78)&lt;2),"",$E78-$I78)</f>
        <v/>
      </c>
      <c r="N78" s="27">
        <f>IF(OR($A78="",COUNT($F78,$J78)&lt;2),"",$F78-$J78)</f>
        <v/>
      </c>
      <c r="O78" s="27">
        <f>IF(OR($A78="",COUNT($E78,$F78,$I78,$J78)&lt;4),"",($F78-$J78)-($E78-$I78))</f>
        <v/>
      </c>
      <c r="P78" s="19">
        <f>IF($A78="","",IF(COUNT($E78,$F78,$I78,$J78)&lt;4,"Incomplete",IF(OR(NOT(ISNUMBER(Assumptions!$B$4)),NOT(ISNUMBER(Assumptions!$B$5))),"Check assumptions",IF(OR(IFERROR(ABS($G78)&gt;=Assumptions!$B$4,FALSE),IFERROR(ABS($K78)&gt;=Assumptions!$B$4,FALSE),IFERROR(ABS($H78)&gt;=Assumptions!$B$5,FALSE),IFERROR(ABS($L78)&gt;=Assumptions!$B$5,FALSE)),"Check variance","Within threshold"))))</f>
        <v/>
      </c>
      <c r="Q78" s="16" t="n"/>
      <c r="R78" s="16" t="n"/>
    </row>
    <row r="79" ht="22" customHeight="1">
      <c r="A79" s="30" t="n"/>
      <c r="B79" s="16" t="n"/>
      <c r="C79" s="16" t="n"/>
      <c r="D79" s="16" t="n"/>
      <c r="E79" s="31" t="n"/>
      <c r="F79" s="31" t="n"/>
      <c r="G79" s="28">
        <f>IF(OR($A79="",COUNT($E79,$F79)&lt;2),"",$F79-$E79)</f>
        <v/>
      </c>
      <c r="H79" s="29">
        <f>IF(OR($A79="",COUNT($E79,$F79)&lt;2),"",IFERROR(($F79-$E79)/$E79,""))</f>
        <v/>
      </c>
      <c r="I79" s="31" t="n"/>
      <c r="J79" s="31" t="n"/>
      <c r="K79" s="28">
        <f>IF(OR($A79="",COUNT($I79,$J79)&lt;2),"",$I79-$J79)</f>
        <v/>
      </c>
      <c r="L79" s="29">
        <f>IF(OR($A79="",COUNT($I79,$J79)&lt;2),"",IFERROR(($I79-$J79)/$I79,""))</f>
        <v/>
      </c>
      <c r="M79" s="28">
        <f>IF(OR($A79="",COUNT($E79,$I79)&lt;2),"",$E79-$I79)</f>
        <v/>
      </c>
      <c r="N79" s="28">
        <f>IF(OR($A79="",COUNT($F79,$J79)&lt;2),"",$F79-$J79)</f>
        <v/>
      </c>
      <c r="O79" s="28">
        <f>IF(OR($A79="",COUNT($E79,$F79,$I79,$J79)&lt;4),"",($F79-$J79)-($E79-$I79))</f>
        <v/>
      </c>
      <c r="P79" s="20">
        <f>IF($A79="","",IF(COUNT($E79,$F79,$I79,$J79)&lt;4,"Incomplete",IF(OR(NOT(ISNUMBER(Assumptions!$B$4)),NOT(ISNUMBER(Assumptions!$B$5))),"Check assumptions",IF(OR(IFERROR(ABS($G79)&gt;=Assumptions!$B$4,FALSE),IFERROR(ABS($K79)&gt;=Assumptions!$B$4,FALSE),IFERROR(ABS($H79)&gt;=Assumptions!$B$5,FALSE),IFERROR(ABS($L79)&gt;=Assumptions!$B$5,FALSE)),"Check variance","Within threshold"))))</f>
        <v/>
      </c>
      <c r="Q79" s="16" t="n"/>
      <c r="R79" s="16" t="n"/>
    </row>
    <row r="80" ht="22" customHeight="1">
      <c r="A80" s="30" t="n"/>
      <c r="B80" s="16" t="n"/>
      <c r="C80" s="16" t="n"/>
      <c r="D80" s="16" t="n"/>
      <c r="E80" s="31" t="n"/>
      <c r="F80" s="31" t="n"/>
      <c r="G80" s="27">
        <f>IF(OR($A80="",COUNT($E80,$F80)&lt;2),"",$F80-$E80)</f>
        <v/>
      </c>
      <c r="H80" s="32">
        <f>IF(OR($A80="",COUNT($E80,$F80)&lt;2),"",IFERROR(($F80-$E80)/$E80,""))</f>
        <v/>
      </c>
      <c r="I80" s="31" t="n"/>
      <c r="J80" s="31" t="n"/>
      <c r="K80" s="27">
        <f>IF(OR($A80="",COUNT($I80,$J80)&lt;2),"",$I80-$J80)</f>
        <v/>
      </c>
      <c r="L80" s="32">
        <f>IF(OR($A80="",COUNT($I80,$J80)&lt;2),"",IFERROR(($I80-$J80)/$I80,""))</f>
        <v/>
      </c>
      <c r="M80" s="27">
        <f>IF(OR($A80="",COUNT($E80,$I80)&lt;2),"",$E80-$I80)</f>
        <v/>
      </c>
      <c r="N80" s="27">
        <f>IF(OR($A80="",COUNT($F80,$J80)&lt;2),"",$F80-$J80)</f>
        <v/>
      </c>
      <c r="O80" s="27">
        <f>IF(OR($A80="",COUNT($E80,$F80,$I80,$J80)&lt;4),"",($F80-$J80)-($E80-$I80))</f>
        <v/>
      </c>
      <c r="P80" s="19">
        <f>IF($A80="","",IF(COUNT($E80,$F80,$I80,$J80)&lt;4,"Incomplete",IF(OR(NOT(ISNUMBER(Assumptions!$B$4)),NOT(ISNUMBER(Assumptions!$B$5))),"Check assumptions",IF(OR(IFERROR(ABS($G80)&gt;=Assumptions!$B$4,FALSE),IFERROR(ABS($K80)&gt;=Assumptions!$B$4,FALSE),IFERROR(ABS($H80)&gt;=Assumptions!$B$5,FALSE),IFERROR(ABS($L80)&gt;=Assumptions!$B$5,FALSE)),"Check variance","Within threshold"))))</f>
        <v/>
      </c>
      <c r="Q80" s="16" t="n"/>
      <c r="R80" s="16" t="n"/>
    </row>
    <row r="81" ht="22" customHeight="1">
      <c r="A81" s="30" t="n"/>
      <c r="B81" s="16" t="n"/>
      <c r="C81" s="16" t="n"/>
      <c r="D81" s="16" t="n"/>
      <c r="E81" s="31" t="n"/>
      <c r="F81" s="31" t="n"/>
      <c r="G81" s="28">
        <f>IF(OR($A81="",COUNT($E81,$F81)&lt;2),"",$F81-$E81)</f>
        <v/>
      </c>
      <c r="H81" s="29">
        <f>IF(OR($A81="",COUNT($E81,$F81)&lt;2),"",IFERROR(($F81-$E81)/$E81,""))</f>
        <v/>
      </c>
      <c r="I81" s="31" t="n"/>
      <c r="J81" s="31" t="n"/>
      <c r="K81" s="28">
        <f>IF(OR($A81="",COUNT($I81,$J81)&lt;2),"",$I81-$J81)</f>
        <v/>
      </c>
      <c r="L81" s="29">
        <f>IF(OR($A81="",COUNT($I81,$J81)&lt;2),"",IFERROR(($I81-$J81)/$I81,""))</f>
        <v/>
      </c>
      <c r="M81" s="28">
        <f>IF(OR($A81="",COUNT($E81,$I81)&lt;2),"",$E81-$I81)</f>
        <v/>
      </c>
      <c r="N81" s="28">
        <f>IF(OR($A81="",COUNT($F81,$J81)&lt;2),"",$F81-$J81)</f>
        <v/>
      </c>
      <c r="O81" s="28">
        <f>IF(OR($A81="",COUNT($E81,$F81,$I81,$J81)&lt;4),"",($F81-$J81)-($E81-$I81))</f>
        <v/>
      </c>
      <c r="P81" s="20">
        <f>IF($A81="","",IF(COUNT($E81,$F81,$I81,$J81)&lt;4,"Incomplete",IF(OR(NOT(ISNUMBER(Assumptions!$B$4)),NOT(ISNUMBER(Assumptions!$B$5))),"Check assumptions",IF(OR(IFERROR(ABS($G81)&gt;=Assumptions!$B$4,FALSE),IFERROR(ABS($K81)&gt;=Assumptions!$B$4,FALSE),IFERROR(ABS($H81)&gt;=Assumptions!$B$5,FALSE),IFERROR(ABS($L81)&gt;=Assumptions!$B$5,FALSE)),"Check variance","Within threshold"))))</f>
        <v/>
      </c>
      <c r="Q81" s="16" t="n"/>
      <c r="R81" s="16" t="n"/>
    </row>
    <row r="82" ht="22" customHeight="1">
      <c r="A82" s="30" t="n"/>
      <c r="B82" s="16" t="n"/>
      <c r="C82" s="16" t="n"/>
      <c r="D82" s="16" t="n"/>
      <c r="E82" s="31" t="n"/>
      <c r="F82" s="31" t="n"/>
      <c r="G82" s="27">
        <f>IF(OR($A82="",COUNT($E82,$F82)&lt;2),"",$F82-$E82)</f>
        <v/>
      </c>
      <c r="H82" s="32">
        <f>IF(OR($A82="",COUNT($E82,$F82)&lt;2),"",IFERROR(($F82-$E82)/$E82,""))</f>
        <v/>
      </c>
      <c r="I82" s="31" t="n"/>
      <c r="J82" s="31" t="n"/>
      <c r="K82" s="27">
        <f>IF(OR($A82="",COUNT($I82,$J82)&lt;2),"",$I82-$J82)</f>
        <v/>
      </c>
      <c r="L82" s="32">
        <f>IF(OR($A82="",COUNT($I82,$J82)&lt;2),"",IFERROR(($I82-$J82)/$I82,""))</f>
        <v/>
      </c>
      <c r="M82" s="27">
        <f>IF(OR($A82="",COUNT($E82,$I82)&lt;2),"",$E82-$I82)</f>
        <v/>
      </c>
      <c r="N82" s="27">
        <f>IF(OR($A82="",COUNT($F82,$J82)&lt;2),"",$F82-$J82)</f>
        <v/>
      </c>
      <c r="O82" s="27">
        <f>IF(OR($A82="",COUNT($E82,$F82,$I82,$J82)&lt;4),"",($F82-$J82)-($E82-$I82))</f>
        <v/>
      </c>
      <c r="P82" s="19">
        <f>IF($A82="","",IF(COUNT($E82,$F82,$I82,$J82)&lt;4,"Incomplete",IF(OR(NOT(ISNUMBER(Assumptions!$B$4)),NOT(ISNUMBER(Assumptions!$B$5))),"Check assumptions",IF(OR(IFERROR(ABS($G82)&gt;=Assumptions!$B$4,FALSE),IFERROR(ABS($K82)&gt;=Assumptions!$B$4,FALSE),IFERROR(ABS($H82)&gt;=Assumptions!$B$5,FALSE),IFERROR(ABS($L82)&gt;=Assumptions!$B$5,FALSE)),"Check variance","Within threshold"))))</f>
        <v/>
      </c>
      <c r="Q82" s="16" t="n"/>
      <c r="R82" s="16" t="n"/>
    </row>
    <row r="83" ht="22" customHeight="1">
      <c r="A83" s="30" t="n"/>
      <c r="B83" s="16" t="n"/>
      <c r="C83" s="16" t="n"/>
      <c r="D83" s="16" t="n"/>
      <c r="E83" s="31" t="n"/>
      <c r="F83" s="31" t="n"/>
      <c r="G83" s="28">
        <f>IF(OR($A83="",COUNT($E83,$F83)&lt;2),"",$F83-$E83)</f>
        <v/>
      </c>
      <c r="H83" s="29">
        <f>IF(OR($A83="",COUNT($E83,$F83)&lt;2),"",IFERROR(($F83-$E83)/$E83,""))</f>
        <v/>
      </c>
      <c r="I83" s="31" t="n"/>
      <c r="J83" s="31" t="n"/>
      <c r="K83" s="28">
        <f>IF(OR($A83="",COUNT($I83,$J83)&lt;2),"",$I83-$J83)</f>
        <v/>
      </c>
      <c r="L83" s="29">
        <f>IF(OR($A83="",COUNT($I83,$J83)&lt;2),"",IFERROR(($I83-$J83)/$I83,""))</f>
        <v/>
      </c>
      <c r="M83" s="28">
        <f>IF(OR($A83="",COUNT($E83,$I83)&lt;2),"",$E83-$I83)</f>
        <v/>
      </c>
      <c r="N83" s="28">
        <f>IF(OR($A83="",COUNT($F83,$J83)&lt;2),"",$F83-$J83)</f>
        <v/>
      </c>
      <c r="O83" s="28">
        <f>IF(OR($A83="",COUNT($E83,$F83,$I83,$J83)&lt;4),"",($F83-$J83)-($E83-$I83))</f>
        <v/>
      </c>
      <c r="P83" s="20">
        <f>IF($A83="","",IF(COUNT($E83,$F83,$I83,$J83)&lt;4,"Incomplete",IF(OR(NOT(ISNUMBER(Assumptions!$B$4)),NOT(ISNUMBER(Assumptions!$B$5))),"Check assumptions",IF(OR(IFERROR(ABS($G83)&gt;=Assumptions!$B$4,FALSE),IFERROR(ABS($K83)&gt;=Assumptions!$B$4,FALSE),IFERROR(ABS($H83)&gt;=Assumptions!$B$5,FALSE),IFERROR(ABS($L83)&gt;=Assumptions!$B$5,FALSE)),"Check variance","Within threshold"))))</f>
        <v/>
      </c>
      <c r="Q83" s="16" t="n"/>
      <c r="R83" s="16" t="n"/>
    </row>
    <row r="84" ht="22" customHeight="1">
      <c r="A84" s="30" t="n"/>
      <c r="B84" s="16" t="n"/>
      <c r="C84" s="16" t="n"/>
      <c r="D84" s="16" t="n"/>
      <c r="E84" s="31" t="n"/>
      <c r="F84" s="31" t="n"/>
      <c r="G84" s="27">
        <f>IF(OR($A84="",COUNT($E84,$F84)&lt;2),"",$F84-$E84)</f>
        <v/>
      </c>
      <c r="H84" s="32">
        <f>IF(OR($A84="",COUNT($E84,$F84)&lt;2),"",IFERROR(($F84-$E84)/$E84,""))</f>
        <v/>
      </c>
      <c r="I84" s="31" t="n"/>
      <c r="J84" s="31" t="n"/>
      <c r="K84" s="27">
        <f>IF(OR($A84="",COUNT($I84,$J84)&lt;2),"",$I84-$J84)</f>
        <v/>
      </c>
      <c r="L84" s="32">
        <f>IF(OR($A84="",COUNT($I84,$J84)&lt;2),"",IFERROR(($I84-$J84)/$I84,""))</f>
        <v/>
      </c>
      <c r="M84" s="27">
        <f>IF(OR($A84="",COUNT($E84,$I84)&lt;2),"",$E84-$I84)</f>
        <v/>
      </c>
      <c r="N84" s="27">
        <f>IF(OR($A84="",COUNT($F84,$J84)&lt;2),"",$F84-$J84)</f>
        <v/>
      </c>
      <c r="O84" s="27">
        <f>IF(OR($A84="",COUNT($E84,$F84,$I84,$J84)&lt;4),"",($F84-$J84)-($E84-$I84))</f>
        <v/>
      </c>
      <c r="P84" s="19">
        <f>IF($A84="","",IF(COUNT($E84,$F84,$I84,$J84)&lt;4,"Incomplete",IF(OR(NOT(ISNUMBER(Assumptions!$B$4)),NOT(ISNUMBER(Assumptions!$B$5))),"Check assumptions",IF(OR(IFERROR(ABS($G84)&gt;=Assumptions!$B$4,FALSE),IFERROR(ABS($K84)&gt;=Assumptions!$B$4,FALSE),IFERROR(ABS($H84)&gt;=Assumptions!$B$5,FALSE),IFERROR(ABS($L84)&gt;=Assumptions!$B$5,FALSE)),"Check variance","Within threshold"))))</f>
        <v/>
      </c>
      <c r="Q84" s="16" t="n"/>
      <c r="R84" s="16" t="n"/>
    </row>
    <row r="85" ht="22" customHeight="1">
      <c r="A85" s="30" t="n"/>
      <c r="B85" s="16" t="n"/>
      <c r="C85" s="16" t="n"/>
      <c r="D85" s="16" t="n"/>
      <c r="E85" s="31" t="n"/>
      <c r="F85" s="31" t="n"/>
      <c r="G85" s="28">
        <f>IF(OR($A85="",COUNT($E85,$F85)&lt;2),"",$F85-$E85)</f>
        <v/>
      </c>
      <c r="H85" s="29">
        <f>IF(OR($A85="",COUNT($E85,$F85)&lt;2),"",IFERROR(($F85-$E85)/$E85,""))</f>
        <v/>
      </c>
      <c r="I85" s="31" t="n"/>
      <c r="J85" s="31" t="n"/>
      <c r="K85" s="28">
        <f>IF(OR($A85="",COUNT($I85,$J85)&lt;2),"",$I85-$J85)</f>
        <v/>
      </c>
      <c r="L85" s="29">
        <f>IF(OR($A85="",COUNT($I85,$J85)&lt;2),"",IFERROR(($I85-$J85)/$I85,""))</f>
        <v/>
      </c>
      <c r="M85" s="28">
        <f>IF(OR($A85="",COUNT($E85,$I85)&lt;2),"",$E85-$I85)</f>
        <v/>
      </c>
      <c r="N85" s="28">
        <f>IF(OR($A85="",COUNT($F85,$J85)&lt;2),"",$F85-$J85)</f>
        <v/>
      </c>
      <c r="O85" s="28">
        <f>IF(OR($A85="",COUNT($E85,$F85,$I85,$J85)&lt;4),"",($F85-$J85)-($E85-$I85))</f>
        <v/>
      </c>
      <c r="P85" s="20">
        <f>IF($A85="","",IF(COUNT($E85,$F85,$I85,$J85)&lt;4,"Incomplete",IF(OR(NOT(ISNUMBER(Assumptions!$B$4)),NOT(ISNUMBER(Assumptions!$B$5))),"Check assumptions",IF(OR(IFERROR(ABS($G85)&gt;=Assumptions!$B$4,FALSE),IFERROR(ABS($K85)&gt;=Assumptions!$B$4,FALSE),IFERROR(ABS($H85)&gt;=Assumptions!$B$5,FALSE),IFERROR(ABS($L85)&gt;=Assumptions!$B$5,FALSE)),"Check variance","Within threshold"))))</f>
        <v/>
      </c>
      <c r="Q85" s="16" t="n"/>
      <c r="R85" s="16" t="n"/>
    </row>
    <row r="86" ht="22" customHeight="1">
      <c r="A86" s="30" t="n"/>
      <c r="B86" s="16" t="n"/>
      <c r="C86" s="16" t="n"/>
      <c r="D86" s="16" t="n"/>
      <c r="E86" s="31" t="n"/>
      <c r="F86" s="31" t="n"/>
      <c r="G86" s="27">
        <f>IF(OR($A86="",COUNT($E86,$F86)&lt;2),"",$F86-$E86)</f>
        <v/>
      </c>
      <c r="H86" s="32">
        <f>IF(OR($A86="",COUNT($E86,$F86)&lt;2),"",IFERROR(($F86-$E86)/$E86,""))</f>
        <v/>
      </c>
      <c r="I86" s="31" t="n"/>
      <c r="J86" s="31" t="n"/>
      <c r="K86" s="27">
        <f>IF(OR($A86="",COUNT($I86,$J86)&lt;2),"",$I86-$J86)</f>
        <v/>
      </c>
      <c r="L86" s="32">
        <f>IF(OR($A86="",COUNT($I86,$J86)&lt;2),"",IFERROR(($I86-$J86)/$I86,""))</f>
        <v/>
      </c>
      <c r="M86" s="27">
        <f>IF(OR($A86="",COUNT($E86,$I86)&lt;2),"",$E86-$I86)</f>
        <v/>
      </c>
      <c r="N86" s="27">
        <f>IF(OR($A86="",COUNT($F86,$J86)&lt;2),"",$F86-$J86)</f>
        <v/>
      </c>
      <c r="O86" s="27">
        <f>IF(OR($A86="",COUNT($E86,$F86,$I86,$J86)&lt;4),"",($F86-$J86)-($E86-$I86))</f>
        <v/>
      </c>
      <c r="P86" s="19">
        <f>IF($A86="","",IF(COUNT($E86,$F86,$I86,$J86)&lt;4,"Incomplete",IF(OR(NOT(ISNUMBER(Assumptions!$B$4)),NOT(ISNUMBER(Assumptions!$B$5))),"Check assumptions",IF(OR(IFERROR(ABS($G86)&gt;=Assumptions!$B$4,FALSE),IFERROR(ABS($K86)&gt;=Assumptions!$B$4,FALSE),IFERROR(ABS($H86)&gt;=Assumptions!$B$5,FALSE),IFERROR(ABS($L86)&gt;=Assumptions!$B$5,FALSE)),"Check variance","Within threshold"))))</f>
        <v/>
      </c>
      <c r="Q86" s="16" t="n"/>
      <c r="R86" s="16" t="n"/>
    </row>
    <row r="87" ht="22" customHeight="1">
      <c r="A87" s="30" t="n"/>
      <c r="B87" s="16" t="n"/>
      <c r="C87" s="16" t="n"/>
      <c r="D87" s="16" t="n"/>
      <c r="E87" s="31" t="n"/>
      <c r="F87" s="31" t="n"/>
      <c r="G87" s="28">
        <f>IF(OR($A87="",COUNT($E87,$F87)&lt;2),"",$F87-$E87)</f>
        <v/>
      </c>
      <c r="H87" s="29">
        <f>IF(OR($A87="",COUNT($E87,$F87)&lt;2),"",IFERROR(($F87-$E87)/$E87,""))</f>
        <v/>
      </c>
      <c r="I87" s="31" t="n"/>
      <c r="J87" s="31" t="n"/>
      <c r="K87" s="28">
        <f>IF(OR($A87="",COUNT($I87,$J87)&lt;2),"",$I87-$J87)</f>
        <v/>
      </c>
      <c r="L87" s="29">
        <f>IF(OR($A87="",COUNT($I87,$J87)&lt;2),"",IFERROR(($I87-$J87)/$I87,""))</f>
        <v/>
      </c>
      <c r="M87" s="28">
        <f>IF(OR($A87="",COUNT($E87,$I87)&lt;2),"",$E87-$I87)</f>
        <v/>
      </c>
      <c r="N87" s="28">
        <f>IF(OR($A87="",COUNT($F87,$J87)&lt;2),"",$F87-$J87)</f>
        <v/>
      </c>
      <c r="O87" s="28">
        <f>IF(OR($A87="",COUNT($E87,$F87,$I87,$J87)&lt;4),"",($F87-$J87)-($E87-$I87))</f>
        <v/>
      </c>
      <c r="P87" s="20">
        <f>IF($A87="","",IF(COUNT($E87,$F87,$I87,$J87)&lt;4,"Incomplete",IF(OR(NOT(ISNUMBER(Assumptions!$B$4)),NOT(ISNUMBER(Assumptions!$B$5))),"Check assumptions",IF(OR(IFERROR(ABS($G87)&gt;=Assumptions!$B$4,FALSE),IFERROR(ABS($K87)&gt;=Assumptions!$B$4,FALSE),IFERROR(ABS($H87)&gt;=Assumptions!$B$5,FALSE),IFERROR(ABS($L87)&gt;=Assumptions!$B$5,FALSE)),"Check variance","Within threshold"))))</f>
        <v/>
      </c>
      <c r="Q87" s="16" t="n"/>
      <c r="R87" s="16" t="n"/>
    </row>
    <row r="88" ht="22" customHeight="1">
      <c r="A88" s="30" t="n"/>
      <c r="B88" s="16" t="n"/>
      <c r="C88" s="16" t="n"/>
      <c r="D88" s="16" t="n"/>
      <c r="E88" s="31" t="n"/>
      <c r="F88" s="31" t="n"/>
      <c r="G88" s="27">
        <f>IF(OR($A88="",COUNT($E88,$F88)&lt;2),"",$F88-$E88)</f>
        <v/>
      </c>
      <c r="H88" s="32">
        <f>IF(OR($A88="",COUNT($E88,$F88)&lt;2),"",IFERROR(($F88-$E88)/$E88,""))</f>
        <v/>
      </c>
      <c r="I88" s="31" t="n"/>
      <c r="J88" s="31" t="n"/>
      <c r="K88" s="27">
        <f>IF(OR($A88="",COUNT($I88,$J88)&lt;2),"",$I88-$J88)</f>
        <v/>
      </c>
      <c r="L88" s="32">
        <f>IF(OR($A88="",COUNT($I88,$J88)&lt;2),"",IFERROR(($I88-$J88)/$I88,""))</f>
        <v/>
      </c>
      <c r="M88" s="27">
        <f>IF(OR($A88="",COUNT($E88,$I88)&lt;2),"",$E88-$I88)</f>
        <v/>
      </c>
      <c r="N88" s="27">
        <f>IF(OR($A88="",COUNT($F88,$J88)&lt;2),"",$F88-$J88)</f>
        <v/>
      </c>
      <c r="O88" s="27">
        <f>IF(OR($A88="",COUNT($E88,$F88,$I88,$J88)&lt;4),"",($F88-$J88)-($E88-$I88))</f>
        <v/>
      </c>
      <c r="P88" s="19">
        <f>IF($A88="","",IF(COUNT($E88,$F88,$I88,$J88)&lt;4,"Incomplete",IF(OR(NOT(ISNUMBER(Assumptions!$B$4)),NOT(ISNUMBER(Assumptions!$B$5))),"Check assumptions",IF(OR(IFERROR(ABS($G88)&gt;=Assumptions!$B$4,FALSE),IFERROR(ABS($K88)&gt;=Assumptions!$B$4,FALSE),IFERROR(ABS($H88)&gt;=Assumptions!$B$5,FALSE),IFERROR(ABS($L88)&gt;=Assumptions!$B$5,FALSE)),"Check variance","Within threshold"))))</f>
        <v/>
      </c>
      <c r="Q88" s="16" t="n"/>
      <c r="R88" s="16" t="n"/>
    </row>
    <row r="89" ht="22" customHeight="1">
      <c r="A89" s="30" t="n"/>
      <c r="B89" s="16" t="n"/>
      <c r="C89" s="16" t="n"/>
      <c r="D89" s="16" t="n"/>
      <c r="E89" s="31" t="n"/>
      <c r="F89" s="31" t="n"/>
      <c r="G89" s="28">
        <f>IF(OR($A89="",COUNT($E89,$F89)&lt;2),"",$F89-$E89)</f>
        <v/>
      </c>
      <c r="H89" s="29">
        <f>IF(OR($A89="",COUNT($E89,$F89)&lt;2),"",IFERROR(($F89-$E89)/$E89,""))</f>
        <v/>
      </c>
      <c r="I89" s="31" t="n"/>
      <c r="J89" s="31" t="n"/>
      <c r="K89" s="28">
        <f>IF(OR($A89="",COUNT($I89,$J89)&lt;2),"",$I89-$J89)</f>
        <v/>
      </c>
      <c r="L89" s="29">
        <f>IF(OR($A89="",COUNT($I89,$J89)&lt;2),"",IFERROR(($I89-$J89)/$I89,""))</f>
        <v/>
      </c>
      <c r="M89" s="28">
        <f>IF(OR($A89="",COUNT($E89,$I89)&lt;2),"",$E89-$I89)</f>
        <v/>
      </c>
      <c r="N89" s="28">
        <f>IF(OR($A89="",COUNT($F89,$J89)&lt;2),"",$F89-$J89)</f>
        <v/>
      </c>
      <c r="O89" s="28">
        <f>IF(OR($A89="",COUNT($E89,$F89,$I89,$J89)&lt;4),"",($F89-$J89)-($E89-$I89))</f>
        <v/>
      </c>
      <c r="P89" s="20">
        <f>IF($A89="","",IF(COUNT($E89,$F89,$I89,$J89)&lt;4,"Incomplete",IF(OR(NOT(ISNUMBER(Assumptions!$B$4)),NOT(ISNUMBER(Assumptions!$B$5))),"Check assumptions",IF(OR(IFERROR(ABS($G89)&gt;=Assumptions!$B$4,FALSE),IFERROR(ABS($K89)&gt;=Assumptions!$B$4,FALSE),IFERROR(ABS($H89)&gt;=Assumptions!$B$5,FALSE),IFERROR(ABS($L89)&gt;=Assumptions!$B$5,FALSE)),"Check variance","Within threshold"))))</f>
        <v/>
      </c>
      <c r="Q89" s="16" t="n"/>
      <c r="R89" s="16" t="n"/>
    </row>
    <row r="90" ht="22" customHeight="1">
      <c r="A90" s="30" t="n"/>
      <c r="B90" s="16" t="n"/>
      <c r="C90" s="16" t="n"/>
      <c r="D90" s="16" t="n"/>
      <c r="E90" s="31" t="n"/>
      <c r="F90" s="31" t="n"/>
      <c r="G90" s="27">
        <f>IF(OR($A90="",COUNT($E90,$F90)&lt;2),"",$F90-$E90)</f>
        <v/>
      </c>
      <c r="H90" s="32">
        <f>IF(OR($A90="",COUNT($E90,$F90)&lt;2),"",IFERROR(($F90-$E90)/$E90,""))</f>
        <v/>
      </c>
      <c r="I90" s="31" t="n"/>
      <c r="J90" s="31" t="n"/>
      <c r="K90" s="27">
        <f>IF(OR($A90="",COUNT($I90,$J90)&lt;2),"",$I90-$J90)</f>
        <v/>
      </c>
      <c r="L90" s="32">
        <f>IF(OR($A90="",COUNT($I90,$J90)&lt;2),"",IFERROR(($I90-$J90)/$I90,""))</f>
        <v/>
      </c>
      <c r="M90" s="27">
        <f>IF(OR($A90="",COUNT($E90,$I90)&lt;2),"",$E90-$I90)</f>
        <v/>
      </c>
      <c r="N90" s="27">
        <f>IF(OR($A90="",COUNT($F90,$J90)&lt;2),"",$F90-$J90)</f>
        <v/>
      </c>
      <c r="O90" s="27">
        <f>IF(OR($A90="",COUNT($E90,$F90,$I90,$J90)&lt;4),"",($F90-$J90)-($E90-$I90))</f>
        <v/>
      </c>
      <c r="P90" s="19">
        <f>IF($A90="","",IF(COUNT($E90,$F90,$I90,$J90)&lt;4,"Incomplete",IF(OR(NOT(ISNUMBER(Assumptions!$B$4)),NOT(ISNUMBER(Assumptions!$B$5))),"Check assumptions",IF(OR(IFERROR(ABS($G90)&gt;=Assumptions!$B$4,FALSE),IFERROR(ABS($K90)&gt;=Assumptions!$B$4,FALSE),IFERROR(ABS($H90)&gt;=Assumptions!$B$5,FALSE),IFERROR(ABS($L90)&gt;=Assumptions!$B$5,FALSE)),"Check variance","Within threshold"))))</f>
        <v/>
      </c>
      <c r="Q90" s="16" t="n"/>
      <c r="R90" s="16" t="n"/>
    </row>
    <row r="91" ht="22" customHeight="1">
      <c r="A91" s="30" t="n"/>
      <c r="B91" s="16" t="n"/>
      <c r="C91" s="16" t="n"/>
      <c r="D91" s="16" t="n"/>
      <c r="E91" s="31" t="n"/>
      <c r="F91" s="31" t="n"/>
      <c r="G91" s="28">
        <f>IF(OR($A91="",COUNT($E91,$F91)&lt;2),"",$F91-$E91)</f>
        <v/>
      </c>
      <c r="H91" s="29">
        <f>IF(OR($A91="",COUNT($E91,$F91)&lt;2),"",IFERROR(($F91-$E91)/$E91,""))</f>
        <v/>
      </c>
      <c r="I91" s="31" t="n"/>
      <c r="J91" s="31" t="n"/>
      <c r="K91" s="28">
        <f>IF(OR($A91="",COUNT($I91,$J91)&lt;2),"",$I91-$J91)</f>
        <v/>
      </c>
      <c r="L91" s="29">
        <f>IF(OR($A91="",COUNT($I91,$J91)&lt;2),"",IFERROR(($I91-$J91)/$I91,""))</f>
        <v/>
      </c>
      <c r="M91" s="28">
        <f>IF(OR($A91="",COUNT($E91,$I91)&lt;2),"",$E91-$I91)</f>
        <v/>
      </c>
      <c r="N91" s="28">
        <f>IF(OR($A91="",COUNT($F91,$J91)&lt;2),"",$F91-$J91)</f>
        <v/>
      </c>
      <c r="O91" s="28">
        <f>IF(OR($A91="",COUNT($E91,$F91,$I91,$J91)&lt;4),"",($F91-$J91)-($E91-$I91))</f>
        <v/>
      </c>
      <c r="P91" s="20">
        <f>IF($A91="","",IF(COUNT($E91,$F91,$I91,$J91)&lt;4,"Incomplete",IF(OR(NOT(ISNUMBER(Assumptions!$B$4)),NOT(ISNUMBER(Assumptions!$B$5))),"Check assumptions",IF(OR(IFERROR(ABS($G91)&gt;=Assumptions!$B$4,FALSE),IFERROR(ABS($K91)&gt;=Assumptions!$B$4,FALSE),IFERROR(ABS($H91)&gt;=Assumptions!$B$5,FALSE),IFERROR(ABS($L91)&gt;=Assumptions!$B$5,FALSE)),"Check variance","Within threshold"))))</f>
        <v/>
      </c>
      <c r="Q91" s="16" t="n"/>
      <c r="R91" s="16" t="n"/>
    </row>
    <row r="92" ht="22" customHeight="1">
      <c r="A92" s="30" t="n"/>
      <c r="B92" s="16" t="n"/>
      <c r="C92" s="16" t="n"/>
      <c r="D92" s="16" t="n"/>
      <c r="E92" s="31" t="n"/>
      <c r="F92" s="31" t="n"/>
      <c r="G92" s="27">
        <f>IF(OR($A92="",COUNT($E92,$F92)&lt;2),"",$F92-$E92)</f>
        <v/>
      </c>
      <c r="H92" s="32">
        <f>IF(OR($A92="",COUNT($E92,$F92)&lt;2),"",IFERROR(($F92-$E92)/$E92,""))</f>
        <v/>
      </c>
      <c r="I92" s="31" t="n"/>
      <c r="J92" s="31" t="n"/>
      <c r="K92" s="27">
        <f>IF(OR($A92="",COUNT($I92,$J92)&lt;2),"",$I92-$J92)</f>
        <v/>
      </c>
      <c r="L92" s="32">
        <f>IF(OR($A92="",COUNT($I92,$J92)&lt;2),"",IFERROR(($I92-$J92)/$I92,""))</f>
        <v/>
      </c>
      <c r="M92" s="27">
        <f>IF(OR($A92="",COUNT($E92,$I92)&lt;2),"",$E92-$I92)</f>
        <v/>
      </c>
      <c r="N92" s="27">
        <f>IF(OR($A92="",COUNT($F92,$J92)&lt;2),"",$F92-$J92)</f>
        <v/>
      </c>
      <c r="O92" s="27">
        <f>IF(OR($A92="",COUNT($E92,$F92,$I92,$J92)&lt;4),"",($F92-$J92)-($E92-$I92))</f>
        <v/>
      </c>
      <c r="P92" s="19">
        <f>IF($A92="","",IF(COUNT($E92,$F92,$I92,$J92)&lt;4,"Incomplete",IF(OR(NOT(ISNUMBER(Assumptions!$B$4)),NOT(ISNUMBER(Assumptions!$B$5))),"Check assumptions",IF(OR(IFERROR(ABS($G92)&gt;=Assumptions!$B$4,FALSE),IFERROR(ABS($K92)&gt;=Assumptions!$B$4,FALSE),IFERROR(ABS($H92)&gt;=Assumptions!$B$5,FALSE),IFERROR(ABS($L92)&gt;=Assumptions!$B$5,FALSE)),"Check variance","Within threshold"))))</f>
        <v/>
      </c>
      <c r="Q92" s="16" t="n"/>
      <c r="R92" s="16" t="n"/>
    </row>
    <row r="93" ht="22" customHeight="1">
      <c r="A93" s="30" t="n"/>
      <c r="B93" s="16" t="n"/>
      <c r="C93" s="16" t="n"/>
      <c r="D93" s="16" t="n"/>
      <c r="E93" s="31" t="n"/>
      <c r="F93" s="31" t="n"/>
      <c r="G93" s="28">
        <f>IF(OR($A93="",COUNT($E93,$F93)&lt;2),"",$F93-$E93)</f>
        <v/>
      </c>
      <c r="H93" s="29">
        <f>IF(OR($A93="",COUNT($E93,$F93)&lt;2),"",IFERROR(($F93-$E93)/$E93,""))</f>
        <v/>
      </c>
      <c r="I93" s="31" t="n"/>
      <c r="J93" s="31" t="n"/>
      <c r="K93" s="28">
        <f>IF(OR($A93="",COUNT($I93,$J93)&lt;2),"",$I93-$J93)</f>
        <v/>
      </c>
      <c r="L93" s="29">
        <f>IF(OR($A93="",COUNT($I93,$J93)&lt;2),"",IFERROR(($I93-$J93)/$I93,""))</f>
        <v/>
      </c>
      <c r="M93" s="28">
        <f>IF(OR($A93="",COUNT($E93,$I93)&lt;2),"",$E93-$I93)</f>
        <v/>
      </c>
      <c r="N93" s="28">
        <f>IF(OR($A93="",COUNT($F93,$J93)&lt;2),"",$F93-$J93)</f>
        <v/>
      </c>
      <c r="O93" s="28">
        <f>IF(OR($A93="",COUNT($E93,$F93,$I93,$J93)&lt;4),"",($F93-$J93)-($E93-$I93))</f>
        <v/>
      </c>
      <c r="P93" s="20">
        <f>IF($A93="","",IF(COUNT($E93,$F93,$I93,$J93)&lt;4,"Incomplete",IF(OR(NOT(ISNUMBER(Assumptions!$B$4)),NOT(ISNUMBER(Assumptions!$B$5))),"Check assumptions",IF(OR(IFERROR(ABS($G93)&gt;=Assumptions!$B$4,FALSE),IFERROR(ABS($K93)&gt;=Assumptions!$B$4,FALSE),IFERROR(ABS($H93)&gt;=Assumptions!$B$5,FALSE),IFERROR(ABS($L93)&gt;=Assumptions!$B$5,FALSE)),"Check variance","Within threshold"))))</f>
        <v/>
      </c>
      <c r="Q93" s="16" t="n"/>
      <c r="R93" s="16" t="n"/>
    </row>
    <row r="94" ht="22" customHeight="1">
      <c r="A94" s="30" t="n"/>
      <c r="B94" s="16" t="n"/>
      <c r="C94" s="16" t="n"/>
      <c r="D94" s="16" t="n"/>
      <c r="E94" s="31" t="n"/>
      <c r="F94" s="31" t="n"/>
      <c r="G94" s="27">
        <f>IF(OR($A94="",COUNT($E94,$F94)&lt;2),"",$F94-$E94)</f>
        <v/>
      </c>
      <c r="H94" s="32">
        <f>IF(OR($A94="",COUNT($E94,$F94)&lt;2),"",IFERROR(($F94-$E94)/$E94,""))</f>
        <v/>
      </c>
      <c r="I94" s="31" t="n"/>
      <c r="J94" s="31" t="n"/>
      <c r="K94" s="27">
        <f>IF(OR($A94="",COUNT($I94,$J94)&lt;2),"",$I94-$J94)</f>
        <v/>
      </c>
      <c r="L94" s="32">
        <f>IF(OR($A94="",COUNT($I94,$J94)&lt;2),"",IFERROR(($I94-$J94)/$I94,""))</f>
        <v/>
      </c>
      <c r="M94" s="27">
        <f>IF(OR($A94="",COUNT($E94,$I94)&lt;2),"",$E94-$I94)</f>
        <v/>
      </c>
      <c r="N94" s="27">
        <f>IF(OR($A94="",COUNT($F94,$J94)&lt;2),"",$F94-$J94)</f>
        <v/>
      </c>
      <c r="O94" s="27">
        <f>IF(OR($A94="",COUNT($E94,$F94,$I94,$J94)&lt;4),"",($F94-$J94)-($E94-$I94))</f>
        <v/>
      </c>
      <c r="P94" s="19">
        <f>IF($A94="","",IF(COUNT($E94,$F94,$I94,$J94)&lt;4,"Incomplete",IF(OR(NOT(ISNUMBER(Assumptions!$B$4)),NOT(ISNUMBER(Assumptions!$B$5))),"Check assumptions",IF(OR(IFERROR(ABS($G94)&gt;=Assumptions!$B$4,FALSE),IFERROR(ABS($K94)&gt;=Assumptions!$B$4,FALSE),IFERROR(ABS($H94)&gt;=Assumptions!$B$5,FALSE),IFERROR(ABS($L94)&gt;=Assumptions!$B$5,FALSE)),"Check variance","Within threshold"))))</f>
        <v/>
      </c>
      <c r="Q94" s="16" t="n"/>
      <c r="R94" s="16" t="n"/>
    </row>
    <row r="95" ht="22" customHeight="1">
      <c r="A95" s="30" t="n"/>
      <c r="B95" s="16" t="n"/>
      <c r="C95" s="16" t="n"/>
      <c r="D95" s="16" t="n"/>
      <c r="E95" s="31" t="n"/>
      <c r="F95" s="31" t="n"/>
      <c r="G95" s="28">
        <f>IF(OR($A95="",COUNT($E95,$F95)&lt;2),"",$F95-$E95)</f>
        <v/>
      </c>
      <c r="H95" s="29">
        <f>IF(OR($A95="",COUNT($E95,$F95)&lt;2),"",IFERROR(($F95-$E95)/$E95,""))</f>
        <v/>
      </c>
      <c r="I95" s="31" t="n"/>
      <c r="J95" s="31" t="n"/>
      <c r="K95" s="28">
        <f>IF(OR($A95="",COUNT($I95,$J95)&lt;2),"",$I95-$J95)</f>
        <v/>
      </c>
      <c r="L95" s="29">
        <f>IF(OR($A95="",COUNT($I95,$J95)&lt;2),"",IFERROR(($I95-$J95)/$I95,""))</f>
        <v/>
      </c>
      <c r="M95" s="28">
        <f>IF(OR($A95="",COUNT($E95,$I95)&lt;2),"",$E95-$I95)</f>
        <v/>
      </c>
      <c r="N95" s="28">
        <f>IF(OR($A95="",COUNT($F95,$J95)&lt;2),"",$F95-$J95)</f>
        <v/>
      </c>
      <c r="O95" s="28">
        <f>IF(OR($A95="",COUNT($E95,$F95,$I95,$J95)&lt;4),"",($F95-$J95)-($E95-$I95))</f>
        <v/>
      </c>
      <c r="P95" s="20">
        <f>IF($A95="","",IF(COUNT($E95,$F95,$I95,$J95)&lt;4,"Incomplete",IF(OR(NOT(ISNUMBER(Assumptions!$B$4)),NOT(ISNUMBER(Assumptions!$B$5))),"Check assumptions",IF(OR(IFERROR(ABS($G95)&gt;=Assumptions!$B$4,FALSE),IFERROR(ABS($K95)&gt;=Assumptions!$B$4,FALSE),IFERROR(ABS($H95)&gt;=Assumptions!$B$5,FALSE),IFERROR(ABS($L95)&gt;=Assumptions!$B$5,FALSE)),"Check variance","Within threshold"))))</f>
        <v/>
      </c>
      <c r="Q95" s="16" t="n"/>
      <c r="R95" s="16" t="n"/>
    </row>
    <row r="96" ht="22" customHeight="1">
      <c r="A96" s="30" t="n"/>
      <c r="B96" s="16" t="n"/>
      <c r="C96" s="16" t="n"/>
      <c r="D96" s="16" t="n"/>
      <c r="E96" s="31" t="n"/>
      <c r="F96" s="31" t="n"/>
      <c r="G96" s="27">
        <f>IF(OR($A96="",COUNT($E96,$F96)&lt;2),"",$F96-$E96)</f>
        <v/>
      </c>
      <c r="H96" s="32">
        <f>IF(OR($A96="",COUNT($E96,$F96)&lt;2),"",IFERROR(($F96-$E96)/$E96,""))</f>
        <v/>
      </c>
      <c r="I96" s="31" t="n"/>
      <c r="J96" s="31" t="n"/>
      <c r="K96" s="27">
        <f>IF(OR($A96="",COUNT($I96,$J96)&lt;2),"",$I96-$J96)</f>
        <v/>
      </c>
      <c r="L96" s="32">
        <f>IF(OR($A96="",COUNT($I96,$J96)&lt;2),"",IFERROR(($I96-$J96)/$I96,""))</f>
        <v/>
      </c>
      <c r="M96" s="27">
        <f>IF(OR($A96="",COUNT($E96,$I96)&lt;2),"",$E96-$I96)</f>
        <v/>
      </c>
      <c r="N96" s="27">
        <f>IF(OR($A96="",COUNT($F96,$J96)&lt;2),"",$F96-$J96)</f>
        <v/>
      </c>
      <c r="O96" s="27">
        <f>IF(OR($A96="",COUNT($E96,$F96,$I96,$J96)&lt;4),"",($F96-$J96)-($E96-$I96))</f>
        <v/>
      </c>
      <c r="P96" s="19">
        <f>IF($A96="","",IF(COUNT($E96,$F96,$I96,$J96)&lt;4,"Incomplete",IF(OR(NOT(ISNUMBER(Assumptions!$B$4)),NOT(ISNUMBER(Assumptions!$B$5))),"Check assumptions",IF(OR(IFERROR(ABS($G96)&gt;=Assumptions!$B$4,FALSE),IFERROR(ABS($K96)&gt;=Assumptions!$B$4,FALSE),IFERROR(ABS($H96)&gt;=Assumptions!$B$5,FALSE),IFERROR(ABS($L96)&gt;=Assumptions!$B$5,FALSE)),"Check variance","Within threshold"))))</f>
        <v/>
      </c>
      <c r="Q96" s="16" t="n"/>
      <c r="R96" s="16" t="n"/>
    </row>
    <row r="97" ht="22" customHeight="1">
      <c r="A97" s="30" t="n"/>
      <c r="B97" s="16" t="n"/>
      <c r="C97" s="16" t="n"/>
      <c r="D97" s="16" t="n"/>
      <c r="E97" s="31" t="n"/>
      <c r="F97" s="31" t="n"/>
      <c r="G97" s="28">
        <f>IF(OR($A97="",COUNT($E97,$F97)&lt;2),"",$F97-$E97)</f>
        <v/>
      </c>
      <c r="H97" s="29">
        <f>IF(OR($A97="",COUNT($E97,$F97)&lt;2),"",IFERROR(($F97-$E97)/$E97,""))</f>
        <v/>
      </c>
      <c r="I97" s="31" t="n"/>
      <c r="J97" s="31" t="n"/>
      <c r="K97" s="28">
        <f>IF(OR($A97="",COUNT($I97,$J97)&lt;2),"",$I97-$J97)</f>
        <v/>
      </c>
      <c r="L97" s="29">
        <f>IF(OR($A97="",COUNT($I97,$J97)&lt;2),"",IFERROR(($I97-$J97)/$I97,""))</f>
        <v/>
      </c>
      <c r="M97" s="28">
        <f>IF(OR($A97="",COUNT($E97,$I97)&lt;2),"",$E97-$I97)</f>
        <v/>
      </c>
      <c r="N97" s="28">
        <f>IF(OR($A97="",COUNT($F97,$J97)&lt;2),"",$F97-$J97)</f>
        <v/>
      </c>
      <c r="O97" s="28">
        <f>IF(OR($A97="",COUNT($E97,$F97,$I97,$J97)&lt;4),"",($F97-$J97)-($E97-$I97))</f>
        <v/>
      </c>
      <c r="P97" s="20">
        <f>IF($A97="","",IF(COUNT($E97,$F97,$I97,$J97)&lt;4,"Incomplete",IF(OR(NOT(ISNUMBER(Assumptions!$B$4)),NOT(ISNUMBER(Assumptions!$B$5))),"Check assumptions",IF(OR(IFERROR(ABS($G97)&gt;=Assumptions!$B$4,FALSE),IFERROR(ABS($K97)&gt;=Assumptions!$B$4,FALSE),IFERROR(ABS($H97)&gt;=Assumptions!$B$5,FALSE),IFERROR(ABS($L97)&gt;=Assumptions!$B$5,FALSE)),"Check variance","Within threshold"))))</f>
        <v/>
      </c>
      <c r="Q97" s="16" t="n"/>
      <c r="R97" s="16" t="n"/>
    </row>
    <row r="98" ht="22" customHeight="1">
      <c r="A98" s="30" t="n"/>
      <c r="B98" s="16" t="n"/>
      <c r="C98" s="16" t="n"/>
      <c r="D98" s="16" t="n"/>
      <c r="E98" s="31" t="n"/>
      <c r="F98" s="31" t="n"/>
      <c r="G98" s="27">
        <f>IF(OR($A98="",COUNT($E98,$F98)&lt;2),"",$F98-$E98)</f>
        <v/>
      </c>
      <c r="H98" s="32">
        <f>IF(OR($A98="",COUNT($E98,$F98)&lt;2),"",IFERROR(($F98-$E98)/$E98,""))</f>
        <v/>
      </c>
      <c r="I98" s="31" t="n"/>
      <c r="J98" s="31" t="n"/>
      <c r="K98" s="27">
        <f>IF(OR($A98="",COUNT($I98,$J98)&lt;2),"",$I98-$J98)</f>
        <v/>
      </c>
      <c r="L98" s="32">
        <f>IF(OR($A98="",COUNT($I98,$J98)&lt;2),"",IFERROR(($I98-$J98)/$I98,""))</f>
        <v/>
      </c>
      <c r="M98" s="27">
        <f>IF(OR($A98="",COUNT($E98,$I98)&lt;2),"",$E98-$I98)</f>
        <v/>
      </c>
      <c r="N98" s="27">
        <f>IF(OR($A98="",COUNT($F98,$J98)&lt;2),"",$F98-$J98)</f>
        <v/>
      </c>
      <c r="O98" s="27">
        <f>IF(OR($A98="",COUNT($E98,$F98,$I98,$J98)&lt;4),"",($F98-$J98)-($E98-$I98))</f>
        <v/>
      </c>
      <c r="P98" s="19">
        <f>IF($A98="","",IF(COUNT($E98,$F98,$I98,$J98)&lt;4,"Incomplete",IF(OR(NOT(ISNUMBER(Assumptions!$B$4)),NOT(ISNUMBER(Assumptions!$B$5))),"Check assumptions",IF(OR(IFERROR(ABS($G98)&gt;=Assumptions!$B$4,FALSE),IFERROR(ABS($K98)&gt;=Assumptions!$B$4,FALSE),IFERROR(ABS($H98)&gt;=Assumptions!$B$5,FALSE),IFERROR(ABS($L98)&gt;=Assumptions!$B$5,FALSE)),"Check variance","Within threshold"))))</f>
        <v/>
      </c>
      <c r="Q98" s="16" t="n"/>
      <c r="R98" s="16" t="n"/>
    </row>
    <row r="99" ht="22" customHeight="1">
      <c r="A99" s="30" t="n"/>
      <c r="B99" s="16" t="n"/>
      <c r="C99" s="16" t="n"/>
      <c r="D99" s="16" t="n"/>
      <c r="E99" s="31" t="n"/>
      <c r="F99" s="31" t="n"/>
      <c r="G99" s="28">
        <f>IF(OR($A99="",COUNT($E99,$F99)&lt;2),"",$F99-$E99)</f>
        <v/>
      </c>
      <c r="H99" s="29">
        <f>IF(OR($A99="",COUNT($E99,$F99)&lt;2),"",IFERROR(($F99-$E99)/$E99,""))</f>
        <v/>
      </c>
      <c r="I99" s="31" t="n"/>
      <c r="J99" s="31" t="n"/>
      <c r="K99" s="28">
        <f>IF(OR($A99="",COUNT($I99,$J99)&lt;2),"",$I99-$J99)</f>
        <v/>
      </c>
      <c r="L99" s="29">
        <f>IF(OR($A99="",COUNT($I99,$J99)&lt;2),"",IFERROR(($I99-$J99)/$I99,""))</f>
        <v/>
      </c>
      <c r="M99" s="28">
        <f>IF(OR($A99="",COUNT($E99,$I99)&lt;2),"",$E99-$I99)</f>
        <v/>
      </c>
      <c r="N99" s="28">
        <f>IF(OR($A99="",COUNT($F99,$J99)&lt;2),"",$F99-$J99)</f>
        <v/>
      </c>
      <c r="O99" s="28">
        <f>IF(OR($A99="",COUNT($E99,$F99,$I99,$J99)&lt;4),"",($F99-$J99)-($E99-$I99))</f>
        <v/>
      </c>
      <c r="P99" s="20">
        <f>IF($A99="","",IF(COUNT($E99,$F99,$I99,$J99)&lt;4,"Incomplete",IF(OR(NOT(ISNUMBER(Assumptions!$B$4)),NOT(ISNUMBER(Assumptions!$B$5))),"Check assumptions",IF(OR(IFERROR(ABS($G99)&gt;=Assumptions!$B$4,FALSE),IFERROR(ABS($K99)&gt;=Assumptions!$B$4,FALSE),IFERROR(ABS($H99)&gt;=Assumptions!$B$5,FALSE),IFERROR(ABS($L99)&gt;=Assumptions!$B$5,FALSE)),"Check variance","Within threshold"))))</f>
        <v/>
      </c>
      <c r="Q99" s="16" t="n"/>
      <c r="R99" s="16" t="n"/>
    </row>
    <row r="100" ht="22" customHeight="1">
      <c r="A100" s="30" t="n"/>
      <c r="B100" s="16" t="n"/>
      <c r="C100" s="16" t="n"/>
      <c r="D100" s="16" t="n"/>
      <c r="E100" s="31" t="n"/>
      <c r="F100" s="31" t="n"/>
      <c r="G100" s="27">
        <f>IF(OR($A100="",COUNT($E100,$F100)&lt;2),"",$F100-$E100)</f>
        <v/>
      </c>
      <c r="H100" s="32">
        <f>IF(OR($A100="",COUNT($E100,$F100)&lt;2),"",IFERROR(($F100-$E100)/$E100,""))</f>
        <v/>
      </c>
      <c r="I100" s="31" t="n"/>
      <c r="J100" s="31" t="n"/>
      <c r="K100" s="27">
        <f>IF(OR($A100="",COUNT($I100,$J100)&lt;2),"",$I100-$J100)</f>
        <v/>
      </c>
      <c r="L100" s="32">
        <f>IF(OR($A100="",COUNT($I100,$J100)&lt;2),"",IFERROR(($I100-$J100)/$I100,""))</f>
        <v/>
      </c>
      <c r="M100" s="27">
        <f>IF(OR($A100="",COUNT($E100,$I100)&lt;2),"",$E100-$I100)</f>
        <v/>
      </c>
      <c r="N100" s="27">
        <f>IF(OR($A100="",COUNT($F100,$J100)&lt;2),"",$F100-$J100)</f>
        <v/>
      </c>
      <c r="O100" s="27">
        <f>IF(OR($A100="",COUNT($E100,$F100,$I100,$J100)&lt;4),"",($F100-$J100)-($E100-$I100))</f>
        <v/>
      </c>
      <c r="P100" s="19">
        <f>IF($A100="","",IF(COUNT($E100,$F100,$I100,$J100)&lt;4,"Incomplete",IF(OR(NOT(ISNUMBER(Assumptions!$B$4)),NOT(ISNUMBER(Assumptions!$B$5))),"Check assumptions",IF(OR(IFERROR(ABS($G100)&gt;=Assumptions!$B$4,FALSE),IFERROR(ABS($K100)&gt;=Assumptions!$B$4,FALSE),IFERROR(ABS($H100)&gt;=Assumptions!$B$5,FALSE),IFERROR(ABS($L100)&gt;=Assumptions!$B$5,FALSE)),"Check variance","Within threshold"))))</f>
        <v/>
      </c>
      <c r="Q100" s="16" t="n"/>
      <c r="R100" s="16" t="n"/>
    </row>
    <row r="101" ht="22" customHeight="1">
      <c r="A101" s="30" t="n"/>
      <c r="B101" s="16" t="n"/>
      <c r="C101" s="16" t="n"/>
      <c r="D101" s="16" t="n"/>
      <c r="E101" s="31" t="n"/>
      <c r="F101" s="31" t="n"/>
      <c r="G101" s="28">
        <f>IF(OR($A101="",COUNT($E101,$F101)&lt;2),"",$F101-$E101)</f>
        <v/>
      </c>
      <c r="H101" s="29">
        <f>IF(OR($A101="",COUNT($E101,$F101)&lt;2),"",IFERROR(($F101-$E101)/$E101,""))</f>
        <v/>
      </c>
      <c r="I101" s="31" t="n"/>
      <c r="J101" s="31" t="n"/>
      <c r="K101" s="28">
        <f>IF(OR($A101="",COUNT($I101,$J101)&lt;2),"",$I101-$J101)</f>
        <v/>
      </c>
      <c r="L101" s="29">
        <f>IF(OR($A101="",COUNT($I101,$J101)&lt;2),"",IFERROR(($I101-$J101)/$I101,""))</f>
        <v/>
      </c>
      <c r="M101" s="28">
        <f>IF(OR($A101="",COUNT($E101,$I101)&lt;2),"",$E101-$I101)</f>
        <v/>
      </c>
      <c r="N101" s="28">
        <f>IF(OR($A101="",COUNT($F101,$J101)&lt;2),"",$F101-$J101)</f>
        <v/>
      </c>
      <c r="O101" s="28">
        <f>IF(OR($A101="",COUNT($E101,$F101,$I101,$J101)&lt;4),"",($F101-$J101)-($E101-$I101))</f>
        <v/>
      </c>
      <c r="P101" s="20">
        <f>IF($A101="","",IF(COUNT($E101,$F101,$I101,$J101)&lt;4,"Incomplete",IF(OR(NOT(ISNUMBER(Assumptions!$B$4)),NOT(ISNUMBER(Assumptions!$B$5))),"Check assumptions",IF(OR(IFERROR(ABS($G101)&gt;=Assumptions!$B$4,FALSE),IFERROR(ABS($K101)&gt;=Assumptions!$B$4,FALSE),IFERROR(ABS($H101)&gt;=Assumptions!$B$5,FALSE),IFERROR(ABS($L101)&gt;=Assumptions!$B$5,FALSE)),"Check variance","Within threshold"))))</f>
        <v/>
      </c>
      <c r="Q101" s="16" t="n"/>
      <c r="R101" s="16" t="n"/>
    </row>
    <row r="102" ht="22" customHeight="1">
      <c r="A102" s="30" t="n"/>
      <c r="B102" s="16" t="n"/>
      <c r="C102" s="16" t="n"/>
      <c r="D102" s="16" t="n"/>
      <c r="E102" s="31" t="n"/>
      <c r="F102" s="31" t="n"/>
      <c r="G102" s="27">
        <f>IF(OR($A102="",COUNT($E102,$F102)&lt;2),"",$F102-$E102)</f>
        <v/>
      </c>
      <c r="H102" s="32">
        <f>IF(OR($A102="",COUNT($E102,$F102)&lt;2),"",IFERROR(($F102-$E102)/$E102,""))</f>
        <v/>
      </c>
      <c r="I102" s="31" t="n"/>
      <c r="J102" s="31" t="n"/>
      <c r="K102" s="27">
        <f>IF(OR($A102="",COUNT($I102,$J102)&lt;2),"",$I102-$J102)</f>
        <v/>
      </c>
      <c r="L102" s="32">
        <f>IF(OR($A102="",COUNT($I102,$J102)&lt;2),"",IFERROR(($I102-$J102)/$I102,""))</f>
        <v/>
      </c>
      <c r="M102" s="27">
        <f>IF(OR($A102="",COUNT($E102,$I102)&lt;2),"",$E102-$I102)</f>
        <v/>
      </c>
      <c r="N102" s="27">
        <f>IF(OR($A102="",COUNT($F102,$J102)&lt;2),"",$F102-$J102)</f>
        <v/>
      </c>
      <c r="O102" s="27">
        <f>IF(OR($A102="",COUNT($E102,$F102,$I102,$J102)&lt;4),"",($F102-$J102)-($E102-$I102))</f>
        <v/>
      </c>
      <c r="P102" s="19">
        <f>IF($A102="","",IF(COUNT($E102,$F102,$I102,$J102)&lt;4,"Incomplete",IF(OR(NOT(ISNUMBER(Assumptions!$B$4)),NOT(ISNUMBER(Assumptions!$B$5))),"Check assumptions",IF(OR(IFERROR(ABS($G102)&gt;=Assumptions!$B$4,FALSE),IFERROR(ABS($K102)&gt;=Assumptions!$B$4,FALSE),IFERROR(ABS($H102)&gt;=Assumptions!$B$5,FALSE),IFERROR(ABS($L102)&gt;=Assumptions!$B$5,FALSE)),"Check variance","Within threshold"))))</f>
        <v/>
      </c>
      <c r="Q102" s="16" t="n"/>
      <c r="R102" s="16" t="n"/>
    </row>
    <row r="103" ht="22" customHeight="1">
      <c r="A103" s="30" t="n"/>
      <c r="B103" s="16" t="n"/>
      <c r="C103" s="16" t="n"/>
      <c r="D103" s="16" t="n"/>
      <c r="E103" s="31" t="n"/>
      <c r="F103" s="31" t="n"/>
      <c r="G103" s="28">
        <f>IF(OR($A103="",COUNT($E103,$F103)&lt;2),"",$F103-$E103)</f>
        <v/>
      </c>
      <c r="H103" s="29">
        <f>IF(OR($A103="",COUNT($E103,$F103)&lt;2),"",IFERROR(($F103-$E103)/$E103,""))</f>
        <v/>
      </c>
      <c r="I103" s="31" t="n"/>
      <c r="J103" s="31" t="n"/>
      <c r="K103" s="28">
        <f>IF(OR($A103="",COUNT($I103,$J103)&lt;2),"",$I103-$J103)</f>
        <v/>
      </c>
      <c r="L103" s="29">
        <f>IF(OR($A103="",COUNT($I103,$J103)&lt;2),"",IFERROR(($I103-$J103)/$I103,""))</f>
        <v/>
      </c>
      <c r="M103" s="28">
        <f>IF(OR($A103="",COUNT($E103,$I103)&lt;2),"",$E103-$I103)</f>
        <v/>
      </c>
      <c r="N103" s="28">
        <f>IF(OR($A103="",COUNT($F103,$J103)&lt;2),"",$F103-$J103)</f>
        <v/>
      </c>
      <c r="O103" s="28">
        <f>IF(OR($A103="",COUNT($E103,$F103,$I103,$J103)&lt;4),"",($F103-$J103)-($E103-$I103))</f>
        <v/>
      </c>
      <c r="P103" s="20">
        <f>IF($A103="","",IF(COUNT($E103,$F103,$I103,$J103)&lt;4,"Incomplete",IF(OR(NOT(ISNUMBER(Assumptions!$B$4)),NOT(ISNUMBER(Assumptions!$B$5))),"Check assumptions",IF(OR(IFERROR(ABS($G103)&gt;=Assumptions!$B$4,FALSE),IFERROR(ABS($K103)&gt;=Assumptions!$B$4,FALSE),IFERROR(ABS($H103)&gt;=Assumptions!$B$5,FALSE),IFERROR(ABS($L103)&gt;=Assumptions!$B$5,FALSE)),"Check variance","Within threshold"))))</f>
        <v/>
      </c>
      <c r="Q103" s="16" t="n"/>
      <c r="R103" s="16" t="n"/>
    </row>
  </sheetData>
  <autoFilter ref="A3:R103"/>
  <mergeCells count="1">
    <mergeCell ref="A1:R1"/>
  </mergeCells>
  <conditionalFormatting sqref="G4:G103">
    <cfRule type="expression" priority="1" dxfId="0">
      <formula>$G4&gt;0</formula>
    </cfRule>
    <cfRule type="expression" priority="2" dxfId="1">
      <formula>$G4&lt;0</formula>
    </cfRule>
  </conditionalFormatting>
  <conditionalFormatting sqref="K4:K103">
    <cfRule type="expression" priority="3" dxfId="0">
      <formula>$K4&gt;0</formula>
    </cfRule>
    <cfRule type="expression" priority="4" dxfId="1">
      <formula>$K4&lt;0</formula>
    </cfRule>
  </conditionalFormatting>
  <conditionalFormatting sqref="O4:O103">
    <cfRule type="expression" priority="5" dxfId="0">
      <formula>$O4&gt;0</formula>
    </cfRule>
    <cfRule type="expression" priority="6" dxfId="1">
      <formula>$O4&lt;0</formula>
    </cfRule>
  </conditionalFormatting>
  <conditionalFormatting sqref="P4:P103">
    <cfRule type="expression" priority="7" dxfId="2">
      <formula>$P4="Check variance"</formula>
    </cfRule>
    <cfRule type="expression" priority="8" dxfId="3">
      <formula>$P4="Check assumptions"</formula>
    </cfRule>
    <cfRule type="expression" priority="9" dxfId="4">
      <formula>$P4="Incomplete"</formula>
    </cfRule>
  </conditionalFormatting>
  <conditionalFormatting sqref="Q4:Q103">
    <cfRule type="expression" priority="10" dxfId="1">
      <formula>AND($P4="Check variance",$Q4="")</formula>
    </cfRule>
  </conditionalFormatting>
  <dataValidations count="6">
    <dataValidation sqref="A4:A103" showDropDown="0" showInputMessage="1" showErrorMessage="1" allowBlank="0" errorTitle="Check entry date" error="Enter a date within the Assumptions date limits." promptTitle="Entry date" prompt="Enter a date within the editable limits on Assumptions." type="date" errorStyle="stop" operator="between">
      <formula1>Assumptions!$B$7</formula1>
      <formula2>Assumptions!$B$8</formula2>
    </dataValidation>
    <dataValidation sqref="B4:B103" showDropDown="0" showInputMessage="1" showErrorMessage="1" allowBlank="0" errorTitle="Select a listed route" error="Choose a route from the Assumptions list." promptTitle="Route" prompt="Select a fictional sample route from the editable list." type="list" errorStyle="stop">
      <formula1>'Assumptions'!$A$11:$A$14</formula1>
    </dataValidation>
    <dataValidation sqref="C4:C103" showDropDown="0" showInputMessage="1" showErrorMessage="1" allowBlank="0" errorTitle="Select a listed service" error="Choose a service from the Assumptions list." promptTitle="Service" prompt="Select a fictional sample service from the editable list." type="list" errorStyle="stop">
      <formula1>'Assumptions'!$C$11:$C$14</formula1>
    </dataValidation>
    <dataValidation sqref="D4:D103" showDropDown="0" showInputMessage="1" showErrorMessage="1" allowBlank="0" errorTitle="Select a listed responsibility" error="Choose a responsibility from the Assumptions list." promptTitle="Responsibility" prompt="Select a fictional sample responsibility from the editable list." type="list" errorStyle="stop">
      <formula1>'Assumptions'!$E$11:$E$14</formula1>
    </dataValidation>
    <dataValidation sqref="E4:F103 I4:J103" showDropDown="0" showInputMessage="1" showErrorMessage="1" allowBlank="0" errorTitle="Check amount" error="Enter a numeric dollar amount of zero or more." promptTitle="Budget or actual amount" prompt="Enter a dollar amount of zero or more." type="decimal" errorStyle="stop" operator="greaterThanOrEqual">
      <formula1>0</formula1>
    </dataValidation>
    <dataValidation sqref="R4:R103" showDropDown="0" showInputMessage="1" showErrorMessage="1" allowBlank="0" errorTitle="Select a listed status" error="Choose a status from the Assumptions list." promptTitle="Review status" prompt="Select the current human review status." type="list" errorStyle="stop">
      <formula1>'Assumptions'!$G$11:$G$14</formula1>
    </dataValidation>
  </dataValidations>
  <pageMargins left="0.25" right="0.25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50" customWidth="1" min="3" max="3"/>
    <col width="3" customWidth="1" min="4" max="4"/>
    <col width="28" customWidth="1" min="5" max="5"/>
    <col width="3" customWidth="1" min="6" max="6"/>
    <col width="22" customWidth="1" min="7" max="7"/>
    <col width="3" customWidth="1" min="8" max="8"/>
  </cols>
  <sheetData>
    <row r="1" ht="30" customHeight="1">
      <c r="A1" s="1" t="inlineStr">
        <is>
          <t>Budget Variance Assumptions</t>
        </is>
      </c>
      <c r="B1" s="2" t="n"/>
      <c r="C1" s="2" t="n"/>
      <c r="D1" s="2" t="n"/>
      <c r="E1" s="2" t="n"/>
      <c r="F1" s="2" t="n"/>
      <c r="G1" s="2" t="n"/>
      <c r="H1" s="3" t="n"/>
    </row>
    <row r="2" ht="22" customHeight="1">
      <c r="A2" s="4" t="inlineStr">
        <is>
          <t>Edit the yellow management thresholds and controlled lists. These settings are not regulatory, legal, safety, environmental, or tax guidance.</t>
        </is>
      </c>
    </row>
    <row r="3" ht="25" customHeight="1">
      <c r="A3" s="6" t="inlineStr">
        <is>
          <t>Setting</t>
        </is>
      </c>
      <c r="B3" s="6" t="inlineStr">
        <is>
          <t>Value</t>
        </is>
      </c>
      <c r="C3" s="6" t="inlineStr">
        <is>
          <t>Use in this workbook</t>
        </is>
      </c>
    </row>
    <row r="4" ht="34" customHeight="1">
      <c r="A4" s="21" t="inlineStr">
        <is>
          <t>Material variance amount</t>
        </is>
      </c>
      <c r="B4" s="33" t="n">
        <v>500</v>
      </c>
      <c r="C4" s="19" t="inlineStr">
        <is>
          <t>Requests a check when an absolute revenue or cost variance reaches this dollar amount.</t>
        </is>
      </c>
    </row>
    <row r="5" ht="34" customHeight="1">
      <c r="A5" s="23" t="inlineStr">
        <is>
          <t>Material variance rate</t>
        </is>
      </c>
      <c r="B5" s="34" t="n">
        <v>0.1</v>
      </c>
      <c r="C5" s="20" t="inlineStr">
        <is>
          <t>Requests a check when an absolute revenue or cost variance reaches this percentage.</t>
        </is>
      </c>
    </row>
    <row r="6" ht="34" customHeight="1">
      <c r="A6" s="21" t="inlineStr">
        <is>
          <t>Completed review status</t>
        </is>
      </c>
      <c r="B6" s="25" t="inlineStr">
        <is>
          <t>Reviewed</t>
        </is>
      </c>
      <c r="C6" s="19" t="inlineStr">
        <is>
          <t>Status treated as complete in the Summary review count.</t>
        </is>
      </c>
    </row>
    <row r="7" ht="34" customHeight="1">
      <c r="A7" s="23" t="inlineStr">
        <is>
          <t>Earliest entry date</t>
        </is>
      </c>
      <c r="B7" s="35" t="n">
        <v>43831</v>
      </c>
      <c r="C7" s="20" t="inlineStr">
        <is>
          <t>Earliest date accepted in Budget Detail.</t>
        </is>
      </c>
    </row>
    <row r="8" ht="34" customHeight="1">
      <c r="A8" s="21" t="inlineStr">
        <is>
          <t>Latest entry date</t>
        </is>
      </c>
      <c r="B8" s="35" t="n">
        <v>49674</v>
      </c>
      <c r="C8" s="19" t="inlineStr">
        <is>
          <t>Latest date accepted in Budget Detail.</t>
        </is>
      </c>
    </row>
    <row r="9"/>
    <row r="10">
      <c r="A10" s="5" t="inlineStr">
        <is>
          <t>Route Choices</t>
        </is>
      </c>
      <c r="C10" s="5" t="inlineStr">
        <is>
          <t>Service Choices</t>
        </is>
      </c>
      <c r="E10" s="5" t="inlineStr">
        <is>
          <t>Responsibility Choices</t>
        </is>
      </c>
      <c r="G10" s="5" t="inlineStr">
        <is>
          <t>Status Choices</t>
        </is>
      </c>
    </row>
    <row r="11" ht="22" customHeight="1">
      <c r="A11" s="25" t="inlineStr">
        <is>
          <t>Sample Route Alpha</t>
        </is>
      </c>
      <c r="C11" s="25" t="inlineStr">
        <is>
          <t>Sample Routine Service</t>
        </is>
      </c>
      <c r="E11" s="25" t="inlineStr">
        <is>
          <t>Sample Operations Team</t>
        </is>
      </c>
      <c r="G11" s="25" t="inlineStr">
        <is>
          <t>Open</t>
        </is>
      </c>
    </row>
    <row r="12" ht="22" customHeight="1">
      <c r="A12" s="25" t="inlineStr">
        <is>
          <t>Sample Route Beta</t>
        </is>
      </c>
      <c r="C12" s="25" t="inlineStr">
        <is>
          <t>Sample Inspection Visit</t>
        </is>
      </c>
      <c r="E12" s="25" t="inlineStr">
        <is>
          <t>Sample Service Team</t>
        </is>
      </c>
      <c r="G12" s="25" t="inlineStr">
        <is>
          <t>Explained</t>
        </is>
      </c>
    </row>
    <row r="13" ht="22" customHeight="1">
      <c r="A13" s="25" t="inlineStr">
        <is>
          <t>Sample Route Gamma</t>
        </is>
      </c>
      <c r="C13" s="25" t="inlineStr">
        <is>
          <t>Sample Exclusion Service</t>
        </is>
      </c>
      <c r="E13" s="25" t="inlineStr">
        <is>
          <t>Sample Sales Team</t>
        </is>
      </c>
      <c r="G13" s="25" t="inlineStr">
        <is>
          <t>Reviewed</t>
        </is>
      </c>
    </row>
    <row r="14" ht="22" customHeight="1">
      <c r="A14" s="25" t="inlineStr">
        <is>
          <t>Sample Route Delta</t>
        </is>
      </c>
      <c r="C14" s="25" t="inlineStr">
        <is>
          <t>Sample Follow-Up Visit</t>
        </is>
      </c>
      <c r="E14" s="25" t="inlineStr">
        <is>
          <t>Sample Office Team</t>
        </is>
      </c>
      <c r="G14" s="25" t="inlineStr">
        <is>
          <t>Not applicable</t>
        </is>
      </c>
    </row>
  </sheetData>
  <mergeCells count="1">
    <mergeCell ref="A1:H1"/>
  </mergeCells>
  <dataValidations count="5">
    <dataValidation sqref="B4" showDropDown="0" showInputMessage="1" showErrorMessage="1" allowBlank="0" errorTitle="Check threshold" error="Enter a dollar amount of zero or more." promptTitle="Management threshold" prompt="Enter a dollar threshold of zero or more." type="decimal" errorStyle="stop" operator="greaterThanOrEqual">
      <formula1>0</formula1>
    </dataValidation>
    <dataValidation sqref="B5" showDropDown="0" showInputMessage="1" showErrorMessage="1" allowBlank="0" errorTitle="Check percentage" error="Enter a percentage from 0% through 100%." promptTitle="Management threshold" prompt="Enter a percentage from 0% through 100%." type="decimal" errorStyle="stop" operator="between">
      <formula1>0</formula1>
      <formula2>1</formula2>
    </dataValidation>
    <dataValidation sqref="B6" showDropDown="0" showInputMessage="1" showErrorMessage="1" allowBlank="0" errorTitle="Select a listed status" error="Choose a status from the list." promptTitle="Completed status" prompt="Select the status treated as complete." type="list" errorStyle="stop">
      <formula1>$G$11:$G$14</formula1>
    </dataValidation>
    <dataValidation sqref="B7" showDropDown="0" showInputMessage="1" showErrorMessage="1" allowBlank="0" errorTitle="Check date order" error="The earliest date must be on or before the latest date." promptTitle="Earliest date" prompt="Enter a date on or before the latest entry date." type="date" errorStyle="stop" operator="lessThanOrEqual">
      <formula1>$B$8</formula1>
    </dataValidation>
    <dataValidation sqref="B8" showDropDown="0" showInputMessage="1" showErrorMessage="1" allowBlank="0" errorTitle="Check date order" error="The latest date must be on or after the earliest date." promptTitle="Latest date" prompt="Enter a date on or after the earliest entry date." type="date" errorStyle="stop" operator="greaterThanOrEqual">
      <formula1>$B$7</formula1>
    </dataValidation>
  </dataValidations>
  <pageMargins left="0.25" right="0.25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workbook example</dc:creator>
  <dc:title xmlns:dc="http://purl.org/dc/elements/1.1/">Pest Control Budget Variance Report</dc:title>
  <dc:subject xmlns:dc="http://purl.org/dc/elements/1.1/">Compare entered budget and actual revenue and costs</dc:subject>
  <dcterms:created xmlns:dcterms="http://purl.org/dc/terms/" xmlns:xsi="http://www.w3.org/2001/XMLSchema-instance" xsi:type="dcterms:W3CDTF">2026-09-11T04:44:47Z</dcterms:created>
  <dcterms:modified xmlns:dcterms="http://purl.org/dc/terms/" xmlns:xsi="http://www.w3.org/2001/XMLSchema-instance" xsi:type="dcterms:W3CDTF">2026-09-11T04:44:48+00:00Z</dcterms:modified>
</cp:coreProperties>
</file>