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lan Inputs" sheetId="2" state="visible" r:id="rId2"/>
    <sheet xmlns:r="http://schemas.openxmlformats.org/officeDocument/2006/relationships" name="Monthly Projection" sheetId="3" state="visible" r:id="rId3"/>
    <sheet xmlns:r="http://schemas.openxmlformats.org/officeDocument/2006/relationships" name="Milestones" sheetId="4" state="visible" r:id="rId4"/>
    <sheet xmlns:r="http://schemas.openxmlformats.org/officeDocument/2006/relationships" name="Assumptions" sheetId="5" state="visible" r:id="rId5"/>
  </sheets>
  <definedNames>
    <definedName name="_xlnm._FilterDatabase" localSheetId="1" hidden="1">'Plan Inputs'!$A$4:$L$104</definedName>
    <definedName name="_xlnm._FilterDatabase" localSheetId="2" hidden="1">'Monthly Projection'!$A$4:$I$124</definedName>
    <definedName name="_xlnm._FilterDatabase" localSheetId="3" hidden="1">'Milestones'!$A$4:$H$104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 &quot;hours&quot;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24383F"/>
      <sz val="10"/>
    </font>
    <font>
      <name val="Calibri"/>
      <color rgb="0024383F"/>
      <sz val="10"/>
    </font>
    <font>
      <name val="Calibri"/>
      <i val="1"/>
      <color rgb="00587078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9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 style="thin">
        <color rgb="00C9D7D2"/>
      </left>
      <right/>
      <top/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/>
      <bottom/>
      <diagonal/>
    </border>
    <border>
      <left style="thin">
        <color rgb="00C9D7D2"/>
      </left>
      <right/>
      <top/>
      <bottom style="thin">
        <color rgb="00C9D7D2"/>
      </bottom>
      <diagonal/>
    </border>
    <border>
      <left/>
      <right/>
      <top/>
      <bottom style="thin">
        <color rgb="00C9D7D2"/>
      </bottom>
      <diagonal/>
    </border>
    <border>
      <left/>
      <right style="thin">
        <color rgb="00C9D7D2"/>
      </right>
      <top/>
      <bottom style="thin">
        <color rgb="00C9D7D2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12-Month Revenue and Cost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'Summary'!N1</f>
            </strRef>
          </tx>
          <spPr>
            <a:ln xmlns:a="http://schemas.openxmlformats.org/drawingml/2006/main" w="24000">
              <a:solidFill>
                <a:srgbClr val="2F7A6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'Summary'!$M$2:$M$13</f>
            </numRef>
          </cat>
          <val>
            <numRef>
              <f>'Summary'!$N$2:$N$13</f>
            </numRef>
          </val>
        </ser>
        <ser>
          <idx val="1"/>
          <order val="1"/>
          <tx>
            <strRef>
              <f>'Summary'!O1</f>
            </strRef>
          </tx>
          <spPr>
            <a:ln xmlns:a="http://schemas.openxmlformats.org/drawingml/2006/main" w="24000">
              <a:solidFill>
                <a:srgbClr val="D56A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'Summary'!$M$2:$M$13</f>
            </numRef>
          </cat>
          <val>
            <numRef>
              <f>'Summary'!$O$2:$O$13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328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O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34" customWidth="1" min="4" max="4"/>
    <col width="18" customWidth="1" min="5" max="5"/>
    <col width="3" customWidth="1" min="6" max="6"/>
    <col width="3" customWidth="1" min="7" max="7"/>
    <col width="3" customWidth="1" min="8" max="8"/>
    <col width="13" customWidth="1" min="13" max="13"/>
    <col width="15" customWidth="1" min="14" max="14"/>
    <col width="15" customWidth="1" min="15" max="15"/>
  </cols>
  <sheetData>
    <row r="1" ht="30" customHeight="1">
      <c r="A1" s="1" t="inlineStr">
        <is>
          <t>Juniper Shield Pest Business Plan — Fictional Example</t>
        </is>
      </c>
      <c r="B1" s="26" t="n"/>
      <c r="C1" s="26" t="n"/>
      <c r="D1" s="26" t="n"/>
      <c r="E1" s="26" t="n"/>
      <c r="F1" s="26" t="n"/>
      <c r="G1" s="26" t="n"/>
      <c r="H1" s="27" t="n"/>
      <c r="M1" s="3" t="inlineStr">
        <is>
          <t>Month</t>
        </is>
      </c>
      <c r="N1" s="3" t="inlineStr">
        <is>
          <t>Revenue</t>
        </is>
      </c>
      <c r="O1" s="3" t="inlineStr">
        <is>
          <t>Total Cost</t>
        </is>
      </c>
    </row>
    <row r="2" ht="15" customHeight="1">
      <c r="A2" s="28" t="n"/>
      <c r="B2" s="29" t="n"/>
      <c r="C2" s="29" t="n"/>
      <c r="D2" s="29" t="n"/>
      <c r="E2" s="29" t="n"/>
      <c r="F2" s="29" t="n"/>
      <c r="G2" s="29" t="n"/>
      <c r="H2" s="30" t="n"/>
      <c r="M2" s="31">
        <f>IF('Monthly Projection'!$A$5="","",'Monthly Projection'!$A$5)</f>
        <v/>
      </c>
      <c r="N2" s="32">
        <f>IF($M2="","",'Monthly Projection'!$C$5)</f>
        <v/>
      </c>
      <c r="O2" s="32">
        <f>IF($M2="","",'Monthly Projection'!$D$5+'Monthly Projection'!$E$5)</f>
        <v/>
      </c>
    </row>
    <row r="3">
      <c r="M3" s="33">
        <f>IF('Monthly Projection'!$A$6="","",'Monthly Projection'!$A$6)</f>
        <v/>
      </c>
      <c r="N3" s="34">
        <f>IF($M3="","",'Monthly Projection'!$C$6)</f>
        <v/>
      </c>
      <c r="O3" s="34">
        <f>IF($M3="","",'Monthly Projection'!$D$6+'Monthly Projection'!$E$6)</f>
        <v/>
      </c>
    </row>
    <row r="4">
      <c r="A4" s="3" t="inlineStr">
        <is>
          <t>Indicator</t>
        </is>
      </c>
      <c r="B4" s="3" t="inlineStr">
        <is>
          <t>Calculated Value</t>
        </is>
      </c>
      <c r="D4" s="3" t="inlineStr">
        <is>
          <t>Indicator</t>
        </is>
      </c>
      <c r="E4" s="3" t="inlineStr">
        <is>
          <t>Calculated Value</t>
        </is>
      </c>
      <c r="M4" s="31">
        <f>IF('Monthly Projection'!$A$7="","",'Monthly Projection'!$A$7)</f>
        <v/>
      </c>
      <c r="N4" s="32">
        <f>IF($M4="","",'Monthly Projection'!$C$7)</f>
        <v/>
      </c>
      <c r="O4" s="32">
        <f>IF($M4="","",'Monthly Projection'!$D$7+'Monthly Projection'!$E$7)</f>
        <v/>
      </c>
    </row>
    <row r="5" ht="27" customHeight="1">
      <c r="A5" s="8" t="inlineStr">
        <is>
          <t>Planned monthly service revenue</t>
        </is>
      </c>
      <c r="B5" s="34">
        <f>IF(COUNT('Plan Inputs'!$J$5:$J$104)=0,"",SUM('Plan Inputs'!$J$5:$J$104))</f>
        <v/>
      </c>
      <c r="D5" s="8" t="inlineStr">
        <is>
          <t>Planned monthly fixed cost</t>
        </is>
      </c>
      <c r="E5" s="34">
        <f>IF(COUNT('Plan Inputs'!$K$5:$K$104)=0,"",SUM('Plan Inputs'!$K$5:$K$104))</f>
        <v/>
      </c>
      <c r="M5" s="33">
        <f>IF('Monthly Projection'!$A$8="","",'Monthly Projection'!$A$8)</f>
        <v/>
      </c>
      <c r="N5" s="34">
        <f>IF($M5="","",'Monthly Projection'!$C$8)</f>
        <v/>
      </c>
      <c r="O5" s="34">
        <f>IF($M5="","",'Monthly Projection'!$D$8+'Monthly Projection'!$E$8)</f>
        <v/>
      </c>
    </row>
    <row r="6" ht="27" customHeight="1">
      <c r="A6" s="9" t="inlineStr">
        <is>
          <t>Startup budget with contingency</t>
        </is>
      </c>
      <c r="B6" s="32">
        <f>IF(OR(COUNT('Plan Inputs'!$L$5:$L$104)=0,Assumptions!$B$11=""),"",SUM('Plan Inputs'!$L$5:$L$104)*(1+Assumptions!$B$11))</f>
        <v/>
      </c>
      <c r="D6" s="9" t="inlineStr">
        <is>
          <t>Opening funds available</t>
        </is>
      </c>
      <c r="E6" s="32">
        <f>IF(COUNT(Assumptions!$B$9:$B$10)&lt;2,"",SUM(Assumptions!$B$9:$B$10))</f>
        <v/>
      </c>
      <c r="M6" s="31">
        <f>IF('Monthly Projection'!$A$9="","",'Monthly Projection'!$A$9)</f>
        <v/>
      </c>
      <c r="N6" s="32">
        <f>IF($M6="","",'Monthly Projection'!$C$9)</f>
        <v/>
      </c>
      <c r="O6" s="32">
        <f>IF($M6="","",'Monthly Projection'!$D$9+'Monthly Projection'!$E$9)</f>
        <v/>
      </c>
    </row>
    <row r="7" ht="27" customHeight="1">
      <c r="A7" s="8" t="inlineStr">
        <is>
          <t>Startup funding gap</t>
        </is>
      </c>
      <c r="B7" s="34">
        <f>IF(OR($B$6="",$E$6=""),"",MAX(0,$B$6-$E$6))</f>
        <v/>
      </c>
      <c r="D7" s="8" t="inlineStr">
        <is>
          <t>Year 1 projected revenue</t>
        </is>
      </c>
      <c r="E7" s="34">
        <f>IF(COUNT('Monthly Projection'!$C$5:$C$16)=0,"",IFERROR(SUM('Monthly Projection'!$C$5:INDEX('Monthly Projection'!$C$5:$C$124,MIN(12,Assumptions!$B$5))),""))</f>
        <v/>
      </c>
      <c r="M7" s="33">
        <f>IF('Monthly Projection'!$A$10="","",'Monthly Projection'!$A$10)</f>
        <v/>
      </c>
      <c r="N7" s="34">
        <f>IF($M7="","",'Monthly Projection'!$C$10)</f>
        <v/>
      </c>
      <c r="O7" s="34">
        <f>IF($M7="","",'Monthly Projection'!$D$10+'Monthly Projection'!$E$10)</f>
        <v/>
      </c>
    </row>
    <row r="8" ht="27" customHeight="1">
      <c r="A8" s="9" t="inlineStr">
        <is>
          <t>Year 1 operating result</t>
        </is>
      </c>
      <c r="B8" s="32">
        <f>IF(COUNT('Monthly Projection'!$F$5:$F$16)=0,"",IFERROR(SUM('Monthly Projection'!$F$5:INDEX('Monthly Projection'!$F$5:$F$124,MIN(12,Assumptions!$B$5))),""))</f>
        <v/>
      </c>
      <c r="D8" s="9" t="inlineStr">
        <is>
          <t>Year 1 ending cash</t>
        </is>
      </c>
      <c r="E8" s="32">
        <f>IF(COUNT('Monthly Projection'!$H$5:$H$16)=0,"",IFERROR(INDEX('Monthly Projection'!$H$5:$H$124,MIN(12,Assumptions!$B$5)),""))</f>
        <v/>
      </c>
      <c r="M8" s="31">
        <f>IF('Monthly Projection'!$A$11="","",'Monthly Projection'!$A$11)</f>
        <v/>
      </c>
      <c r="N8" s="32">
        <f>IF($M8="","",'Monthly Projection'!$C$11)</f>
        <v/>
      </c>
      <c r="O8" s="32">
        <f>IF($M8="","",'Monthly Projection'!$D$11+'Monthly Projection'!$E$11)</f>
        <v/>
      </c>
    </row>
    <row r="9" ht="27" customHeight="1">
      <c r="A9" s="8" t="inlineStr">
        <is>
          <t>Planned monthly service jobs</t>
        </is>
      </c>
      <c r="B9" s="10">
        <f>IF(COUNTIF('Plan Inputs'!$A$5:$A$104,"Service Revenue")=0,"",SUMIF('Plan Inputs'!$A$5:$A$104,"Service Revenue",'Plan Inputs'!$D$5:$D$104))</f>
        <v/>
      </c>
      <c r="D9" s="8" t="inlineStr">
        <is>
          <t>Planned monthly service hours</t>
        </is>
      </c>
      <c r="E9" s="35">
        <f>IF(OR($B$9="",Assumptions!$B$13=""),"",$B$9*Assumptions!$B$13)</f>
        <v/>
      </c>
      <c r="M9" s="33">
        <f>IF('Monthly Projection'!$A$12="","",'Monthly Projection'!$A$12)</f>
        <v/>
      </c>
      <c r="N9" s="34">
        <f>IF($M9="","",'Monthly Projection'!$C$12)</f>
        <v/>
      </c>
      <c r="O9" s="34">
        <f>IF($M9="","",'Monthly Projection'!$D$12+'Monthly Projection'!$E$12)</f>
        <v/>
      </c>
    </row>
    <row r="10" ht="27" customHeight="1">
      <c r="A10" s="9" t="inlineStr">
        <is>
          <t>Estimated monthly labor capacity</t>
        </is>
      </c>
      <c r="B10" s="36">
        <f>IF(OR(COUNTIF('Plan Inputs'!$A$5:$A$104,"Staffing")=0,Assumptions!$B$12=""),"",SUMIF('Plan Inputs'!$A$5:$A$104,"Staffing",'Plan Inputs'!$D$5:$D$104)*Assumptions!$B$12)</f>
        <v/>
      </c>
      <c r="D10" s="9" t="inlineStr">
        <is>
          <t>Capacity utilization</t>
        </is>
      </c>
      <c r="E10" s="37">
        <f>IFERROR($E$9/$B$10,"")</f>
        <v/>
      </c>
      <c r="M10" s="31">
        <f>IF('Monthly Projection'!$A$13="","",'Monthly Projection'!$A$13)</f>
        <v/>
      </c>
      <c r="N10" s="32">
        <f>IF($M10="","",'Monthly Projection'!$C$13)</f>
        <v/>
      </c>
      <c r="O10" s="32">
        <f>IF($M10="","",'Monthly Projection'!$D$13+'Monthly Projection'!$E$13)</f>
        <v/>
      </c>
    </row>
    <row r="11" ht="27" customHeight="1">
      <c r="A11" s="8" t="inlineStr">
        <is>
          <t>Target market capture</t>
        </is>
      </c>
      <c r="B11" s="38">
        <f>IFERROR(Assumptions!$B$15/Assumptions!$B$14,"")</f>
        <v/>
      </c>
      <c r="D11" s="8" t="inlineStr">
        <is>
          <t>First nonnegative operating month</t>
        </is>
      </c>
      <c r="E11" s="33">
        <f>IF(Assumptions!$B$5="","",IFERROR(IF(COUNT('Monthly Projection'!$I$5:INDEX('Monthly Projection'!$I$5:$I$124,Assumptions!$B$5))=0,"Not within projection",MIN('Monthly Projection'!$I$5:INDEX('Monthly Projection'!$I$5:$I$124,Assumptions!$B$5))),""))</f>
        <v/>
      </c>
      <c r="M11" s="33">
        <f>IF('Monthly Projection'!$A$14="","",'Monthly Projection'!$A$14)</f>
        <v/>
      </c>
      <c r="N11" s="34">
        <f>IF($M11="","",'Monthly Projection'!$C$14)</f>
        <v/>
      </c>
      <c r="O11" s="34">
        <f>IF($M11="","",'Monthly Projection'!$D$14+'Monthly Projection'!$E$14)</f>
        <v/>
      </c>
    </row>
    <row r="12">
      <c r="M12" s="31">
        <f>IF('Monthly Projection'!$A$15="","",'Monthly Projection'!$A$15)</f>
        <v/>
      </c>
      <c r="N12" s="32">
        <f>IF($M12="","",'Monthly Projection'!$C$15)</f>
        <v/>
      </c>
      <c r="O12" s="32">
        <f>IF($M12="","",'Monthly Projection'!$D$15+'Monthly Projection'!$E$15)</f>
        <v/>
      </c>
    </row>
    <row r="13">
      <c r="M13" s="33">
        <f>IF('Monthly Projection'!$A$16="","",'Monthly Projection'!$A$16)</f>
        <v/>
      </c>
      <c r="N13" s="34">
        <f>IF($M13="","",'Monthly Projection'!$C$16)</f>
        <v/>
      </c>
      <c r="O13" s="34">
        <f>IF($M13="","",'Monthly Projection'!$D$16+'Monthly Projection'!$E$16)</f>
        <v/>
      </c>
    </row>
  </sheetData>
  <mergeCells count="1">
    <mergeCell ref="A1:H2"/>
  </mergeCells>
  <conditionalFormatting sqref="B7">
    <cfRule type="expression" priority="1" dxfId="0">
      <formula>AND(ISNUMBER($B$7),$B$7&gt;0)</formula>
    </cfRule>
    <cfRule type="expression" priority="2" dxfId="1">
      <formula>AND(ISNUMBER($B$7),$B$7=0)</formula>
    </cfRule>
  </conditionalFormatting>
  <conditionalFormatting sqref="E10">
    <cfRule type="expression" priority="3" dxfId="0">
      <formula>AND(ISNUMBER($E$10),$E$10&gt;1)</formula>
    </cfRule>
    <cfRule type="expression" priority="4" dxfId="1">
      <formula>AND(ISNUMBER($E$10),$E$10&lt;=1)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7" customWidth="1" min="3" max="3"/>
    <col width="12" customWidth="1" min="4" max="4"/>
    <col width="17" customWidth="1" min="5" max="5"/>
    <col width="15" customWidth="1" min="6" max="6"/>
    <col width="13" customWidth="1" min="7" max="7"/>
    <col width="18" customWidth="1" min="8" max="8"/>
    <col width="14" customWidth="1" min="9" max="9"/>
    <col width="17" customWidth="1" min="10" max="10"/>
    <col width="18" customWidth="1" min="11" max="11"/>
    <col width="15" customWidth="1" min="12" max="12"/>
  </cols>
  <sheetData>
    <row r="1" ht="25" customHeight="1">
      <c r="A1" s="1" t="inlineStr">
        <is>
          <t>Plan Inputs — Fictional Service, Staffing, Cost, and Startup Estimates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</row>
    <row r="2" ht="15" customHeight="1">
      <c r="A2" s="28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</row>
    <row r="3" ht="26" customHeight="1">
      <c r="A3" s="15" t="inlineStr">
        <is>
          <t>Replace yellow cells with the owner's planning estimates. Amounts are not quotes, contract terms, or guarantees.</t>
        </is>
      </c>
    </row>
    <row r="4" ht="30" customHeight="1">
      <c r="A4" s="16" t="inlineStr">
        <is>
          <t>Plan Area</t>
        </is>
      </c>
      <c r="B4" s="16" t="inlineStr">
        <is>
          <t>Line Item</t>
        </is>
      </c>
      <c r="C4" s="16" t="inlineStr">
        <is>
          <t>Service</t>
        </is>
      </c>
      <c r="D4" s="16" t="inlineStr">
        <is>
          <t>Quantity</t>
        </is>
      </c>
      <c r="E4" s="16" t="inlineStr">
        <is>
          <t>Unit</t>
        </is>
      </c>
      <c r="F4" s="16" t="inlineStr">
        <is>
          <t>Unit Amount</t>
        </is>
      </c>
      <c r="G4" s="16" t="inlineStr">
        <is>
          <t>Start Date</t>
        </is>
      </c>
      <c r="H4" s="16" t="inlineStr">
        <is>
          <t>Responsibility</t>
        </is>
      </c>
      <c r="I4" s="16" t="inlineStr">
        <is>
          <t>Status</t>
        </is>
      </c>
      <c r="J4" s="16" t="inlineStr">
        <is>
          <t>Monthly Revenue</t>
        </is>
      </c>
      <c r="K4" s="16" t="inlineStr">
        <is>
          <t>Monthly Fixed Cost</t>
        </is>
      </c>
      <c r="L4" s="16" t="inlineStr">
        <is>
          <t>Startup Cost</t>
        </is>
      </c>
    </row>
    <row r="5" ht="23" customHeight="1">
      <c r="A5" s="17" t="inlineStr">
        <is>
          <t>Service Revenue</t>
        </is>
      </c>
      <c r="B5" s="17" t="inlineStr">
        <is>
          <t>Perimeter monitoring plan</t>
        </is>
      </c>
      <c r="C5" s="17" t="inlineStr">
        <is>
          <t>General pest monitoring</t>
        </is>
      </c>
      <c r="D5" s="18" t="n">
        <v>45</v>
      </c>
      <c r="E5" s="17" t="inlineStr">
        <is>
          <t>jobs/month</t>
        </is>
      </c>
      <c r="F5" s="39" t="n">
        <v>128</v>
      </c>
      <c r="G5" s="40" t="n">
        <v>46388</v>
      </c>
      <c r="H5" s="17" t="inlineStr">
        <is>
          <t>Sales Lead</t>
        </is>
      </c>
      <c r="I5" s="17" t="inlineStr">
        <is>
          <t>Planned</t>
        </is>
      </c>
      <c r="J5" s="34">
        <f>IF(OR($A5="",$D5="",$F5=""),"",IF($A5="Service Revenue",$D5*$F5,""))</f>
        <v/>
      </c>
      <c r="K5" s="34">
        <f>IF(OR($A5="",$D5="",$F5=""),"",IF(OR($A5="Staffing",$A5="Operating Cost"),$D5*$F5,""))</f>
        <v/>
      </c>
      <c r="L5" s="34">
        <f>IF(OR($A5="",$D5="",$F5=""),"",IF($A5="Startup Cost",$D5*$F5,""))</f>
        <v/>
      </c>
    </row>
    <row r="6" ht="23" customHeight="1">
      <c r="A6" s="17" t="inlineStr">
        <is>
          <t>Service Revenue</t>
        </is>
      </c>
      <c r="B6" s="17" t="inlineStr">
        <is>
          <t>Rodent inspection visit</t>
        </is>
      </c>
      <c r="C6" s="17" t="inlineStr">
        <is>
          <t>Rodent inspection</t>
        </is>
      </c>
      <c r="D6" s="18" t="n">
        <v>18</v>
      </c>
      <c r="E6" s="17" t="inlineStr">
        <is>
          <t>jobs/month</t>
        </is>
      </c>
      <c r="F6" s="39" t="n">
        <v>185</v>
      </c>
      <c r="G6" s="40" t="n">
        <v>46388</v>
      </c>
      <c r="H6" s="17" t="inlineStr">
        <is>
          <t>Sales Lead</t>
        </is>
      </c>
      <c r="I6" s="17" t="inlineStr">
        <is>
          <t>Planned</t>
        </is>
      </c>
      <c r="J6" s="32">
        <f>IF(OR($A6="",$D6="",$F6=""),"",IF($A6="Service Revenue",$D6*$F6,""))</f>
        <v/>
      </c>
      <c r="K6" s="32">
        <f>IF(OR($A6="",$D6="",$F6=""),"",IF(OR($A6="Staffing",$A6="Operating Cost"),$D6*$F6,""))</f>
        <v/>
      </c>
      <c r="L6" s="32">
        <f>IF(OR($A6="",$D6="",$F6=""),"",IF($A6="Startup Cost",$D6*$F6,""))</f>
        <v/>
      </c>
    </row>
    <row r="7" ht="23" customHeight="1">
      <c r="A7" s="17" t="inlineStr">
        <is>
          <t>Service Revenue</t>
        </is>
      </c>
      <c r="B7" s="17" t="inlineStr">
        <is>
          <t>Mosquito yard visit</t>
        </is>
      </c>
      <c r="C7" s="17" t="inlineStr">
        <is>
          <t>Mosquito yard service</t>
        </is>
      </c>
      <c r="D7" s="18" t="n">
        <v>30</v>
      </c>
      <c r="E7" s="17" t="inlineStr">
        <is>
          <t>jobs/month</t>
        </is>
      </c>
      <c r="F7" s="39" t="n">
        <v>95</v>
      </c>
      <c r="G7" s="40" t="n">
        <v>46388</v>
      </c>
      <c r="H7" s="17" t="inlineStr">
        <is>
          <t>Sales Lead</t>
        </is>
      </c>
      <c r="I7" s="17" t="inlineStr">
        <is>
          <t>Planned</t>
        </is>
      </c>
      <c r="J7" s="34">
        <f>IF(OR($A7="",$D7="",$F7=""),"",IF($A7="Service Revenue",$D7*$F7,""))</f>
        <v/>
      </c>
      <c r="K7" s="34">
        <f>IF(OR($A7="",$D7="",$F7=""),"",IF(OR($A7="Staffing",$A7="Operating Cost"),$D7*$F7,""))</f>
        <v/>
      </c>
      <c r="L7" s="34">
        <f>IF(OR($A7="",$D7="",$F7=""),"",IF($A7="Startup Cost",$D7*$F7,""))</f>
        <v/>
      </c>
    </row>
    <row r="8" ht="23" customHeight="1">
      <c r="A8" s="17" t="inlineStr">
        <is>
          <t>Staffing</t>
        </is>
      </c>
      <c r="B8" s="17" t="inlineStr">
        <is>
          <t>Lead service technician</t>
        </is>
      </c>
      <c r="C8" s="17" t="inlineStr"/>
      <c r="D8" s="18" t="n">
        <v>1</v>
      </c>
      <c r="E8" s="17" t="inlineStr">
        <is>
          <t>full-time role</t>
        </is>
      </c>
      <c r="F8" s="39" t="n">
        <v>4800</v>
      </c>
      <c r="G8" s="40" t="n">
        <v>46388</v>
      </c>
      <c r="H8" s="17" t="inlineStr">
        <is>
          <t>Service Lead</t>
        </is>
      </c>
      <c r="I8" s="17" t="inlineStr">
        <is>
          <t>In progress</t>
        </is>
      </c>
      <c r="J8" s="32">
        <f>IF(OR($A8="",$D8="",$F8=""),"",IF($A8="Service Revenue",$D8*$F8,""))</f>
        <v/>
      </c>
      <c r="K8" s="32">
        <f>IF(OR($A8="",$D8="",$F8=""),"",IF(OR($A8="Staffing",$A8="Operating Cost"),$D8*$F8,""))</f>
        <v/>
      </c>
      <c r="L8" s="32">
        <f>IF(OR($A8="",$D8="",$F8=""),"",IF($A8="Startup Cost",$D8*$F8,""))</f>
        <v/>
      </c>
    </row>
    <row r="9" ht="23" customHeight="1">
      <c r="A9" s="17" t="inlineStr">
        <is>
          <t>Staffing</t>
        </is>
      </c>
      <c r="B9" s="17" t="inlineStr">
        <is>
          <t>Route service technician</t>
        </is>
      </c>
      <c r="C9" s="17" t="inlineStr"/>
      <c r="D9" s="18" t="n">
        <v>1</v>
      </c>
      <c r="E9" s="17" t="inlineStr">
        <is>
          <t>full-time role</t>
        </is>
      </c>
      <c r="F9" s="39" t="n">
        <v>4100</v>
      </c>
      <c r="G9" s="40" t="n">
        <v>46388</v>
      </c>
      <c r="H9" s="17" t="inlineStr">
        <is>
          <t>Service Lead</t>
        </is>
      </c>
      <c r="I9" s="17" t="inlineStr">
        <is>
          <t>Planned</t>
        </is>
      </c>
      <c r="J9" s="34">
        <f>IF(OR($A9="",$D9="",$F9=""),"",IF($A9="Service Revenue",$D9*$F9,""))</f>
        <v/>
      </c>
      <c r="K9" s="34">
        <f>IF(OR($A9="",$D9="",$F9=""),"",IF(OR($A9="Staffing",$A9="Operating Cost"),$D9*$F9,""))</f>
        <v/>
      </c>
      <c r="L9" s="34">
        <f>IF(OR($A9="",$D9="",$F9=""),"",IF($A9="Startup Cost",$D9*$F9,""))</f>
        <v/>
      </c>
    </row>
    <row r="10" ht="23" customHeight="1">
      <c r="A10" s="17" t="inlineStr">
        <is>
          <t>Operating Cost</t>
        </is>
      </c>
      <c r="B10" s="17" t="inlineStr">
        <is>
          <t>Field base occupancy and utilities</t>
        </is>
      </c>
      <c r="C10" s="17" t="inlineStr"/>
      <c r="D10" s="18" t="n">
        <v>1</v>
      </c>
      <c r="E10" s="17" t="inlineStr">
        <is>
          <t>monthly item</t>
        </is>
      </c>
      <c r="F10" s="39" t="n">
        <v>1400</v>
      </c>
      <c r="G10" s="40" t="n">
        <v>46388</v>
      </c>
      <c r="H10" s="17" t="inlineStr">
        <is>
          <t>Operations Lead</t>
        </is>
      </c>
      <c r="I10" s="17" t="inlineStr">
        <is>
          <t>Planned</t>
        </is>
      </c>
      <c r="J10" s="32">
        <f>IF(OR($A10="",$D10="",$F10=""),"",IF($A10="Service Revenue",$D10*$F10,""))</f>
        <v/>
      </c>
      <c r="K10" s="32">
        <f>IF(OR($A10="",$D10="",$F10=""),"",IF(OR($A10="Staffing",$A10="Operating Cost"),$D10*$F10,""))</f>
        <v/>
      </c>
      <c r="L10" s="32">
        <f>IF(OR($A10="",$D10="",$F10=""),"",IF($A10="Startup Cost",$D10*$F10,""))</f>
        <v/>
      </c>
    </row>
    <row r="11" ht="23" customHeight="1">
      <c r="A11" s="17" t="inlineStr">
        <is>
          <t>Startup Cost</t>
        </is>
      </c>
      <c r="B11" s="17" t="inlineStr">
        <is>
          <t>Used vehicle setup allowance</t>
        </is>
      </c>
      <c r="C11" s="17" t="inlineStr"/>
      <c r="D11" s="18" t="n">
        <v>1</v>
      </c>
      <c r="E11" s="17" t="inlineStr">
        <is>
          <t>each</t>
        </is>
      </c>
      <c r="F11" s="39" t="n">
        <v>28500</v>
      </c>
      <c r="G11" s="40" t="n">
        <v>46358</v>
      </c>
      <c r="H11" s="17" t="inlineStr">
        <is>
          <t>Operations Lead</t>
        </is>
      </c>
      <c r="I11" s="17" t="inlineStr">
        <is>
          <t>In progress</t>
        </is>
      </c>
      <c r="J11" s="34">
        <f>IF(OR($A11="",$D11="",$F11=""),"",IF($A11="Service Revenue",$D11*$F11,""))</f>
        <v/>
      </c>
      <c r="K11" s="34">
        <f>IF(OR($A11="",$D11="",$F11=""),"",IF(OR($A11="Staffing",$A11="Operating Cost"),$D11*$F11,""))</f>
        <v/>
      </c>
      <c r="L11" s="34">
        <f>IF(OR($A11="",$D11="",$F11=""),"",IF($A11="Startup Cost",$D11*$F11,""))</f>
        <v/>
      </c>
    </row>
    <row r="12" ht="23" customHeight="1">
      <c r="A12" s="17" t="inlineStr">
        <is>
          <t>Startup Cost</t>
        </is>
      </c>
      <c r="B12" s="17" t="inlineStr">
        <is>
          <t>Inspection and application equipment allowance</t>
        </is>
      </c>
      <c r="C12" s="17" t="inlineStr"/>
      <c r="D12" s="18" t="n">
        <v>1</v>
      </c>
      <c r="E12" s="17" t="inlineStr">
        <is>
          <t>each</t>
        </is>
      </c>
      <c r="F12" s="39" t="n">
        <v>6800</v>
      </c>
      <c r="G12" s="40" t="n">
        <v>46368</v>
      </c>
      <c r="H12" s="17" t="inlineStr">
        <is>
          <t>Service Lead</t>
        </is>
      </c>
      <c r="I12" s="17" t="inlineStr">
        <is>
          <t>Planned</t>
        </is>
      </c>
      <c r="J12" s="32">
        <f>IF(OR($A12="",$D12="",$F12=""),"",IF($A12="Service Revenue",$D12*$F12,""))</f>
        <v/>
      </c>
      <c r="K12" s="32">
        <f>IF(OR($A12="",$D12="",$F12=""),"",IF(OR($A12="Staffing",$A12="Operating Cost"),$D12*$F12,""))</f>
        <v/>
      </c>
      <c r="L12" s="32">
        <f>IF(OR($A12="",$D12="",$F12=""),"",IF($A12="Startup Cost",$D12*$F12,""))</f>
        <v/>
      </c>
    </row>
    <row r="13" ht="23" customHeight="1">
      <c r="A13" s="17" t="n"/>
      <c r="B13" s="17" t="n"/>
      <c r="C13" s="17" t="n"/>
      <c r="D13" s="18" t="n"/>
      <c r="E13" s="17" t="n"/>
      <c r="F13" s="39" t="n"/>
      <c r="G13" s="40" t="n"/>
      <c r="H13" s="17" t="n"/>
      <c r="I13" s="17" t="n"/>
      <c r="J13" s="34">
        <f>IF(OR($A13="",$D13="",$F13=""),"",IF($A13="Service Revenue",$D13*$F13,""))</f>
        <v/>
      </c>
      <c r="K13" s="34">
        <f>IF(OR($A13="",$D13="",$F13=""),"",IF(OR($A13="Staffing",$A13="Operating Cost"),$D13*$F13,""))</f>
        <v/>
      </c>
      <c r="L13" s="34">
        <f>IF(OR($A13="",$D13="",$F13=""),"",IF($A13="Startup Cost",$D13*$F13,""))</f>
        <v/>
      </c>
    </row>
    <row r="14" ht="23" customHeight="1">
      <c r="A14" s="17" t="n"/>
      <c r="B14" s="17" t="n"/>
      <c r="C14" s="17" t="n"/>
      <c r="D14" s="18" t="n"/>
      <c r="E14" s="17" t="n"/>
      <c r="F14" s="39" t="n"/>
      <c r="G14" s="40" t="n"/>
      <c r="H14" s="17" t="n"/>
      <c r="I14" s="17" t="n"/>
      <c r="J14" s="32">
        <f>IF(OR($A14="",$D14="",$F14=""),"",IF($A14="Service Revenue",$D14*$F14,""))</f>
        <v/>
      </c>
      <c r="K14" s="32">
        <f>IF(OR($A14="",$D14="",$F14=""),"",IF(OR($A14="Staffing",$A14="Operating Cost"),$D14*$F14,""))</f>
        <v/>
      </c>
      <c r="L14" s="32">
        <f>IF(OR($A14="",$D14="",$F14=""),"",IF($A14="Startup Cost",$D14*$F14,""))</f>
        <v/>
      </c>
    </row>
    <row r="15" ht="23" customHeight="1">
      <c r="A15" s="17" t="n"/>
      <c r="B15" s="17" t="n"/>
      <c r="C15" s="17" t="n"/>
      <c r="D15" s="18" t="n"/>
      <c r="E15" s="17" t="n"/>
      <c r="F15" s="39" t="n"/>
      <c r="G15" s="40" t="n"/>
      <c r="H15" s="17" t="n"/>
      <c r="I15" s="17" t="n"/>
      <c r="J15" s="34">
        <f>IF(OR($A15="",$D15="",$F15=""),"",IF($A15="Service Revenue",$D15*$F15,""))</f>
        <v/>
      </c>
      <c r="K15" s="34">
        <f>IF(OR($A15="",$D15="",$F15=""),"",IF(OR($A15="Staffing",$A15="Operating Cost"),$D15*$F15,""))</f>
        <v/>
      </c>
      <c r="L15" s="34">
        <f>IF(OR($A15="",$D15="",$F15=""),"",IF($A15="Startup Cost",$D15*$F15,""))</f>
        <v/>
      </c>
    </row>
    <row r="16" ht="23" customHeight="1">
      <c r="A16" s="17" t="n"/>
      <c r="B16" s="17" t="n"/>
      <c r="C16" s="17" t="n"/>
      <c r="D16" s="18" t="n"/>
      <c r="E16" s="17" t="n"/>
      <c r="F16" s="39" t="n"/>
      <c r="G16" s="40" t="n"/>
      <c r="H16" s="17" t="n"/>
      <c r="I16" s="17" t="n"/>
      <c r="J16" s="32">
        <f>IF(OR($A16="",$D16="",$F16=""),"",IF($A16="Service Revenue",$D16*$F16,""))</f>
        <v/>
      </c>
      <c r="K16" s="32">
        <f>IF(OR($A16="",$D16="",$F16=""),"",IF(OR($A16="Staffing",$A16="Operating Cost"),$D16*$F16,""))</f>
        <v/>
      </c>
      <c r="L16" s="32">
        <f>IF(OR($A16="",$D16="",$F16=""),"",IF($A16="Startup Cost",$D16*$F16,""))</f>
        <v/>
      </c>
    </row>
    <row r="17" ht="23" customHeight="1">
      <c r="A17" s="17" t="n"/>
      <c r="B17" s="17" t="n"/>
      <c r="C17" s="17" t="n"/>
      <c r="D17" s="18" t="n"/>
      <c r="E17" s="17" t="n"/>
      <c r="F17" s="39" t="n"/>
      <c r="G17" s="40" t="n"/>
      <c r="H17" s="17" t="n"/>
      <c r="I17" s="17" t="n"/>
      <c r="J17" s="34">
        <f>IF(OR($A17="",$D17="",$F17=""),"",IF($A17="Service Revenue",$D17*$F17,""))</f>
        <v/>
      </c>
      <c r="K17" s="34">
        <f>IF(OR($A17="",$D17="",$F17=""),"",IF(OR($A17="Staffing",$A17="Operating Cost"),$D17*$F17,""))</f>
        <v/>
      </c>
      <c r="L17" s="34">
        <f>IF(OR($A17="",$D17="",$F17=""),"",IF($A17="Startup Cost",$D17*$F17,""))</f>
        <v/>
      </c>
    </row>
    <row r="18" ht="23" customHeight="1">
      <c r="A18" s="17" t="n"/>
      <c r="B18" s="17" t="n"/>
      <c r="C18" s="17" t="n"/>
      <c r="D18" s="18" t="n"/>
      <c r="E18" s="17" t="n"/>
      <c r="F18" s="39" t="n"/>
      <c r="G18" s="40" t="n"/>
      <c r="H18" s="17" t="n"/>
      <c r="I18" s="17" t="n"/>
      <c r="J18" s="32">
        <f>IF(OR($A18="",$D18="",$F18=""),"",IF($A18="Service Revenue",$D18*$F18,""))</f>
        <v/>
      </c>
      <c r="K18" s="32">
        <f>IF(OR($A18="",$D18="",$F18=""),"",IF(OR($A18="Staffing",$A18="Operating Cost"),$D18*$F18,""))</f>
        <v/>
      </c>
      <c r="L18" s="32">
        <f>IF(OR($A18="",$D18="",$F18=""),"",IF($A18="Startup Cost",$D18*$F18,""))</f>
        <v/>
      </c>
    </row>
    <row r="19" ht="23" customHeight="1">
      <c r="A19" s="17" t="n"/>
      <c r="B19" s="17" t="n"/>
      <c r="C19" s="17" t="n"/>
      <c r="D19" s="18" t="n"/>
      <c r="E19" s="17" t="n"/>
      <c r="F19" s="39" t="n"/>
      <c r="G19" s="40" t="n"/>
      <c r="H19" s="17" t="n"/>
      <c r="I19" s="17" t="n"/>
      <c r="J19" s="34">
        <f>IF(OR($A19="",$D19="",$F19=""),"",IF($A19="Service Revenue",$D19*$F19,""))</f>
        <v/>
      </c>
      <c r="K19" s="34">
        <f>IF(OR($A19="",$D19="",$F19=""),"",IF(OR($A19="Staffing",$A19="Operating Cost"),$D19*$F19,""))</f>
        <v/>
      </c>
      <c r="L19" s="34">
        <f>IF(OR($A19="",$D19="",$F19=""),"",IF($A19="Startup Cost",$D19*$F19,""))</f>
        <v/>
      </c>
    </row>
    <row r="20" ht="23" customHeight="1">
      <c r="A20" s="17" t="n"/>
      <c r="B20" s="17" t="n"/>
      <c r="C20" s="17" t="n"/>
      <c r="D20" s="18" t="n"/>
      <c r="E20" s="17" t="n"/>
      <c r="F20" s="39" t="n"/>
      <c r="G20" s="40" t="n"/>
      <c r="H20" s="17" t="n"/>
      <c r="I20" s="17" t="n"/>
      <c r="J20" s="32">
        <f>IF(OR($A20="",$D20="",$F20=""),"",IF($A20="Service Revenue",$D20*$F20,""))</f>
        <v/>
      </c>
      <c r="K20" s="32">
        <f>IF(OR($A20="",$D20="",$F20=""),"",IF(OR($A20="Staffing",$A20="Operating Cost"),$D20*$F20,""))</f>
        <v/>
      </c>
      <c r="L20" s="32">
        <f>IF(OR($A20="",$D20="",$F20=""),"",IF($A20="Startup Cost",$D20*$F20,""))</f>
        <v/>
      </c>
    </row>
    <row r="21" ht="23" customHeight="1">
      <c r="A21" s="17" t="n"/>
      <c r="B21" s="17" t="n"/>
      <c r="C21" s="17" t="n"/>
      <c r="D21" s="18" t="n"/>
      <c r="E21" s="17" t="n"/>
      <c r="F21" s="39" t="n"/>
      <c r="G21" s="40" t="n"/>
      <c r="H21" s="17" t="n"/>
      <c r="I21" s="17" t="n"/>
      <c r="J21" s="34">
        <f>IF(OR($A21="",$D21="",$F21=""),"",IF($A21="Service Revenue",$D21*$F21,""))</f>
        <v/>
      </c>
      <c r="K21" s="34">
        <f>IF(OR($A21="",$D21="",$F21=""),"",IF(OR($A21="Staffing",$A21="Operating Cost"),$D21*$F21,""))</f>
        <v/>
      </c>
      <c r="L21" s="34">
        <f>IF(OR($A21="",$D21="",$F21=""),"",IF($A21="Startup Cost",$D21*$F21,""))</f>
        <v/>
      </c>
    </row>
    <row r="22" ht="23" customHeight="1">
      <c r="A22" s="17" t="n"/>
      <c r="B22" s="17" t="n"/>
      <c r="C22" s="17" t="n"/>
      <c r="D22" s="18" t="n"/>
      <c r="E22" s="17" t="n"/>
      <c r="F22" s="39" t="n"/>
      <c r="G22" s="40" t="n"/>
      <c r="H22" s="17" t="n"/>
      <c r="I22" s="17" t="n"/>
      <c r="J22" s="32">
        <f>IF(OR($A22="",$D22="",$F22=""),"",IF($A22="Service Revenue",$D22*$F22,""))</f>
        <v/>
      </c>
      <c r="K22" s="32">
        <f>IF(OR($A22="",$D22="",$F22=""),"",IF(OR($A22="Staffing",$A22="Operating Cost"),$D22*$F22,""))</f>
        <v/>
      </c>
      <c r="L22" s="32">
        <f>IF(OR($A22="",$D22="",$F22=""),"",IF($A22="Startup Cost",$D22*$F22,""))</f>
        <v/>
      </c>
    </row>
    <row r="23" ht="23" customHeight="1">
      <c r="A23" s="17" t="n"/>
      <c r="B23" s="17" t="n"/>
      <c r="C23" s="17" t="n"/>
      <c r="D23" s="18" t="n"/>
      <c r="E23" s="17" t="n"/>
      <c r="F23" s="39" t="n"/>
      <c r="G23" s="40" t="n"/>
      <c r="H23" s="17" t="n"/>
      <c r="I23" s="17" t="n"/>
      <c r="J23" s="34">
        <f>IF(OR($A23="",$D23="",$F23=""),"",IF($A23="Service Revenue",$D23*$F23,""))</f>
        <v/>
      </c>
      <c r="K23" s="34">
        <f>IF(OR($A23="",$D23="",$F23=""),"",IF(OR($A23="Staffing",$A23="Operating Cost"),$D23*$F23,""))</f>
        <v/>
      </c>
      <c r="L23" s="34">
        <f>IF(OR($A23="",$D23="",$F23=""),"",IF($A23="Startup Cost",$D23*$F23,""))</f>
        <v/>
      </c>
    </row>
    <row r="24" ht="23" customHeight="1">
      <c r="A24" s="17" t="n"/>
      <c r="B24" s="17" t="n"/>
      <c r="C24" s="17" t="n"/>
      <c r="D24" s="18" t="n"/>
      <c r="E24" s="17" t="n"/>
      <c r="F24" s="39" t="n"/>
      <c r="G24" s="40" t="n"/>
      <c r="H24" s="17" t="n"/>
      <c r="I24" s="17" t="n"/>
      <c r="J24" s="32">
        <f>IF(OR($A24="",$D24="",$F24=""),"",IF($A24="Service Revenue",$D24*$F24,""))</f>
        <v/>
      </c>
      <c r="K24" s="32">
        <f>IF(OR($A24="",$D24="",$F24=""),"",IF(OR($A24="Staffing",$A24="Operating Cost"),$D24*$F24,""))</f>
        <v/>
      </c>
      <c r="L24" s="32">
        <f>IF(OR($A24="",$D24="",$F24=""),"",IF($A24="Startup Cost",$D24*$F24,""))</f>
        <v/>
      </c>
    </row>
    <row r="25" ht="23" customHeight="1">
      <c r="A25" s="17" t="n"/>
      <c r="B25" s="17" t="n"/>
      <c r="C25" s="17" t="n"/>
      <c r="D25" s="18" t="n"/>
      <c r="E25" s="17" t="n"/>
      <c r="F25" s="39" t="n"/>
      <c r="G25" s="40" t="n"/>
      <c r="H25" s="17" t="n"/>
      <c r="I25" s="17" t="n"/>
      <c r="J25" s="34">
        <f>IF(OR($A25="",$D25="",$F25=""),"",IF($A25="Service Revenue",$D25*$F25,""))</f>
        <v/>
      </c>
      <c r="K25" s="34">
        <f>IF(OR($A25="",$D25="",$F25=""),"",IF(OR($A25="Staffing",$A25="Operating Cost"),$D25*$F25,""))</f>
        <v/>
      </c>
      <c r="L25" s="34">
        <f>IF(OR($A25="",$D25="",$F25=""),"",IF($A25="Startup Cost",$D25*$F25,""))</f>
        <v/>
      </c>
    </row>
    <row r="26" ht="23" customHeight="1">
      <c r="A26" s="17" t="n"/>
      <c r="B26" s="17" t="n"/>
      <c r="C26" s="17" t="n"/>
      <c r="D26" s="18" t="n"/>
      <c r="E26" s="17" t="n"/>
      <c r="F26" s="39" t="n"/>
      <c r="G26" s="40" t="n"/>
      <c r="H26" s="17" t="n"/>
      <c r="I26" s="17" t="n"/>
      <c r="J26" s="32">
        <f>IF(OR($A26="",$D26="",$F26=""),"",IF($A26="Service Revenue",$D26*$F26,""))</f>
        <v/>
      </c>
      <c r="K26" s="32">
        <f>IF(OR($A26="",$D26="",$F26=""),"",IF(OR($A26="Staffing",$A26="Operating Cost"),$D26*$F26,""))</f>
        <v/>
      </c>
      <c r="L26" s="32">
        <f>IF(OR($A26="",$D26="",$F26=""),"",IF($A26="Startup Cost",$D26*$F26,""))</f>
        <v/>
      </c>
    </row>
    <row r="27" ht="23" customHeight="1">
      <c r="A27" s="17" t="n"/>
      <c r="B27" s="17" t="n"/>
      <c r="C27" s="17" t="n"/>
      <c r="D27" s="18" t="n"/>
      <c r="E27" s="17" t="n"/>
      <c r="F27" s="39" t="n"/>
      <c r="G27" s="40" t="n"/>
      <c r="H27" s="17" t="n"/>
      <c r="I27" s="17" t="n"/>
      <c r="J27" s="34">
        <f>IF(OR($A27="",$D27="",$F27=""),"",IF($A27="Service Revenue",$D27*$F27,""))</f>
        <v/>
      </c>
      <c r="K27" s="34">
        <f>IF(OR($A27="",$D27="",$F27=""),"",IF(OR($A27="Staffing",$A27="Operating Cost"),$D27*$F27,""))</f>
        <v/>
      </c>
      <c r="L27" s="34">
        <f>IF(OR($A27="",$D27="",$F27=""),"",IF($A27="Startup Cost",$D27*$F27,""))</f>
        <v/>
      </c>
    </row>
    <row r="28" ht="23" customHeight="1">
      <c r="A28" s="17" t="n"/>
      <c r="B28" s="17" t="n"/>
      <c r="C28" s="17" t="n"/>
      <c r="D28" s="18" t="n"/>
      <c r="E28" s="17" t="n"/>
      <c r="F28" s="39" t="n"/>
      <c r="G28" s="40" t="n"/>
      <c r="H28" s="17" t="n"/>
      <c r="I28" s="17" t="n"/>
      <c r="J28" s="32">
        <f>IF(OR($A28="",$D28="",$F28=""),"",IF($A28="Service Revenue",$D28*$F28,""))</f>
        <v/>
      </c>
      <c r="K28" s="32">
        <f>IF(OR($A28="",$D28="",$F28=""),"",IF(OR($A28="Staffing",$A28="Operating Cost"),$D28*$F28,""))</f>
        <v/>
      </c>
      <c r="L28" s="32">
        <f>IF(OR($A28="",$D28="",$F28=""),"",IF($A28="Startup Cost",$D28*$F28,""))</f>
        <v/>
      </c>
    </row>
    <row r="29" ht="23" customHeight="1">
      <c r="A29" s="17" t="n"/>
      <c r="B29" s="17" t="n"/>
      <c r="C29" s="17" t="n"/>
      <c r="D29" s="18" t="n"/>
      <c r="E29" s="17" t="n"/>
      <c r="F29" s="39" t="n"/>
      <c r="G29" s="40" t="n"/>
      <c r="H29" s="17" t="n"/>
      <c r="I29" s="17" t="n"/>
      <c r="J29" s="34">
        <f>IF(OR($A29="",$D29="",$F29=""),"",IF($A29="Service Revenue",$D29*$F29,""))</f>
        <v/>
      </c>
      <c r="K29" s="34">
        <f>IF(OR($A29="",$D29="",$F29=""),"",IF(OR($A29="Staffing",$A29="Operating Cost"),$D29*$F29,""))</f>
        <v/>
      </c>
      <c r="L29" s="34">
        <f>IF(OR($A29="",$D29="",$F29=""),"",IF($A29="Startup Cost",$D29*$F29,""))</f>
        <v/>
      </c>
    </row>
    <row r="30" ht="23" customHeight="1">
      <c r="A30" s="17" t="n"/>
      <c r="B30" s="17" t="n"/>
      <c r="C30" s="17" t="n"/>
      <c r="D30" s="18" t="n"/>
      <c r="E30" s="17" t="n"/>
      <c r="F30" s="39" t="n"/>
      <c r="G30" s="40" t="n"/>
      <c r="H30" s="17" t="n"/>
      <c r="I30" s="17" t="n"/>
      <c r="J30" s="32">
        <f>IF(OR($A30="",$D30="",$F30=""),"",IF($A30="Service Revenue",$D30*$F30,""))</f>
        <v/>
      </c>
      <c r="K30" s="32">
        <f>IF(OR($A30="",$D30="",$F30=""),"",IF(OR($A30="Staffing",$A30="Operating Cost"),$D30*$F30,""))</f>
        <v/>
      </c>
      <c r="L30" s="32">
        <f>IF(OR($A30="",$D30="",$F30=""),"",IF($A30="Startup Cost",$D30*$F30,""))</f>
        <v/>
      </c>
    </row>
    <row r="31" ht="23" customHeight="1">
      <c r="A31" s="17" t="n"/>
      <c r="B31" s="17" t="n"/>
      <c r="C31" s="17" t="n"/>
      <c r="D31" s="18" t="n"/>
      <c r="E31" s="17" t="n"/>
      <c r="F31" s="39" t="n"/>
      <c r="G31" s="40" t="n"/>
      <c r="H31" s="17" t="n"/>
      <c r="I31" s="17" t="n"/>
      <c r="J31" s="34">
        <f>IF(OR($A31="",$D31="",$F31=""),"",IF($A31="Service Revenue",$D31*$F31,""))</f>
        <v/>
      </c>
      <c r="K31" s="34">
        <f>IF(OR($A31="",$D31="",$F31=""),"",IF(OR($A31="Staffing",$A31="Operating Cost"),$D31*$F31,""))</f>
        <v/>
      </c>
      <c r="L31" s="34">
        <f>IF(OR($A31="",$D31="",$F31=""),"",IF($A31="Startup Cost",$D31*$F31,""))</f>
        <v/>
      </c>
    </row>
    <row r="32" ht="23" customHeight="1">
      <c r="A32" s="17" t="n"/>
      <c r="B32" s="17" t="n"/>
      <c r="C32" s="17" t="n"/>
      <c r="D32" s="18" t="n"/>
      <c r="E32" s="17" t="n"/>
      <c r="F32" s="39" t="n"/>
      <c r="G32" s="40" t="n"/>
      <c r="H32" s="17" t="n"/>
      <c r="I32" s="17" t="n"/>
      <c r="J32" s="32">
        <f>IF(OR($A32="",$D32="",$F32=""),"",IF($A32="Service Revenue",$D32*$F32,""))</f>
        <v/>
      </c>
      <c r="K32" s="32">
        <f>IF(OR($A32="",$D32="",$F32=""),"",IF(OR($A32="Staffing",$A32="Operating Cost"),$D32*$F32,""))</f>
        <v/>
      </c>
      <c r="L32" s="32">
        <f>IF(OR($A32="",$D32="",$F32=""),"",IF($A32="Startup Cost",$D32*$F32,""))</f>
        <v/>
      </c>
    </row>
    <row r="33" ht="23" customHeight="1">
      <c r="A33" s="17" t="n"/>
      <c r="B33" s="17" t="n"/>
      <c r="C33" s="17" t="n"/>
      <c r="D33" s="18" t="n"/>
      <c r="E33" s="17" t="n"/>
      <c r="F33" s="39" t="n"/>
      <c r="G33" s="40" t="n"/>
      <c r="H33" s="17" t="n"/>
      <c r="I33" s="17" t="n"/>
      <c r="J33" s="34">
        <f>IF(OR($A33="",$D33="",$F33=""),"",IF($A33="Service Revenue",$D33*$F33,""))</f>
        <v/>
      </c>
      <c r="K33" s="34">
        <f>IF(OR($A33="",$D33="",$F33=""),"",IF(OR($A33="Staffing",$A33="Operating Cost"),$D33*$F33,""))</f>
        <v/>
      </c>
      <c r="L33" s="34">
        <f>IF(OR($A33="",$D33="",$F33=""),"",IF($A33="Startup Cost",$D33*$F33,""))</f>
        <v/>
      </c>
    </row>
    <row r="34" ht="23" customHeight="1">
      <c r="A34" s="17" t="n"/>
      <c r="B34" s="17" t="n"/>
      <c r="C34" s="17" t="n"/>
      <c r="D34" s="18" t="n"/>
      <c r="E34" s="17" t="n"/>
      <c r="F34" s="39" t="n"/>
      <c r="G34" s="40" t="n"/>
      <c r="H34" s="17" t="n"/>
      <c r="I34" s="17" t="n"/>
      <c r="J34" s="32">
        <f>IF(OR($A34="",$D34="",$F34=""),"",IF($A34="Service Revenue",$D34*$F34,""))</f>
        <v/>
      </c>
      <c r="K34" s="32">
        <f>IF(OR($A34="",$D34="",$F34=""),"",IF(OR($A34="Staffing",$A34="Operating Cost"),$D34*$F34,""))</f>
        <v/>
      </c>
      <c r="L34" s="32">
        <f>IF(OR($A34="",$D34="",$F34=""),"",IF($A34="Startup Cost",$D34*$F34,""))</f>
        <v/>
      </c>
    </row>
    <row r="35" ht="23" customHeight="1">
      <c r="A35" s="17" t="n"/>
      <c r="B35" s="17" t="n"/>
      <c r="C35" s="17" t="n"/>
      <c r="D35" s="18" t="n"/>
      <c r="E35" s="17" t="n"/>
      <c r="F35" s="39" t="n"/>
      <c r="G35" s="40" t="n"/>
      <c r="H35" s="17" t="n"/>
      <c r="I35" s="17" t="n"/>
      <c r="J35" s="34">
        <f>IF(OR($A35="",$D35="",$F35=""),"",IF($A35="Service Revenue",$D35*$F35,""))</f>
        <v/>
      </c>
      <c r="K35" s="34">
        <f>IF(OR($A35="",$D35="",$F35=""),"",IF(OR($A35="Staffing",$A35="Operating Cost"),$D35*$F35,""))</f>
        <v/>
      </c>
      <c r="L35" s="34">
        <f>IF(OR($A35="",$D35="",$F35=""),"",IF($A35="Startup Cost",$D35*$F35,""))</f>
        <v/>
      </c>
    </row>
    <row r="36" ht="23" customHeight="1">
      <c r="A36" s="17" t="n"/>
      <c r="B36" s="17" t="n"/>
      <c r="C36" s="17" t="n"/>
      <c r="D36" s="18" t="n"/>
      <c r="E36" s="17" t="n"/>
      <c r="F36" s="39" t="n"/>
      <c r="G36" s="40" t="n"/>
      <c r="H36" s="17" t="n"/>
      <c r="I36" s="17" t="n"/>
      <c r="J36" s="32">
        <f>IF(OR($A36="",$D36="",$F36=""),"",IF($A36="Service Revenue",$D36*$F36,""))</f>
        <v/>
      </c>
      <c r="K36" s="32">
        <f>IF(OR($A36="",$D36="",$F36=""),"",IF(OR($A36="Staffing",$A36="Operating Cost"),$D36*$F36,""))</f>
        <v/>
      </c>
      <c r="L36" s="32">
        <f>IF(OR($A36="",$D36="",$F36=""),"",IF($A36="Startup Cost",$D36*$F36,""))</f>
        <v/>
      </c>
    </row>
    <row r="37" ht="23" customHeight="1">
      <c r="A37" s="17" t="n"/>
      <c r="B37" s="17" t="n"/>
      <c r="C37" s="17" t="n"/>
      <c r="D37" s="18" t="n"/>
      <c r="E37" s="17" t="n"/>
      <c r="F37" s="39" t="n"/>
      <c r="G37" s="40" t="n"/>
      <c r="H37" s="17" t="n"/>
      <c r="I37" s="17" t="n"/>
      <c r="J37" s="34">
        <f>IF(OR($A37="",$D37="",$F37=""),"",IF($A37="Service Revenue",$D37*$F37,""))</f>
        <v/>
      </c>
      <c r="K37" s="34">
        <f>IF(OR($A37="",$D37="",$F37=""),"",IF(OR($A37="Staffing",$A37="Operating Cost"),$D37*$F37,""))</f>
        <v/>
      </c>
      <c r="L37" s="34">
        <f>IF(OR($A37="",$D37="",$F37=""),"",IF($A37="Startup Cost",$D37*$F37,""))</f>
        <v/>
      </c>
    </row>
    <row r="38" ht="23" customHeight="1">
      <c r="A38" s="17" t="n"/>
      <c r="B38" s="17" t="n"/>
      <c r="C38" s="17" t="n"/>
      <c r="D38" s="18" t="n"/>
      <c r="E38" s="17" t="n"/>
      <c r="F38" s="39" t="n"/>
      <c r="G38" s="40" t="n"/>
      <c r="H38" s="17" t="n"/>
      <c r="I38" s="17" t="n"/>
      <c r="J38" s="32">
        <f>IF(OR($A38="",$D38="",$F38=""),"",IF($A38="Service Revenue",$D38*$F38,""))</f>
        <v/>
      </c>
      <c r="K38" s="32">
        <f>IF(OR($A38="",$D38="",$F38=""),"",IF(OR($A38="Staffing",$A38="Operating Cost"),$D38*$F38,""))</f>
        <v/>
      </c>
      <c r="L38" s="32">
        <f>IF(OR($A38="",$D38="",$F38=""),"",IF($A38="Startup Cost",$D38*$F38,""))</f>
        <v/>
      </c>
    </row>
    <row r="39" ht="23" customHeight="1">
      <c r="A39" s="17" t="n"/>
      <c r="B39" s="17" t="n"/>
      <c r="C39" s="17" t="n"/>
      <c r="D39" s="18" t="n"/>
      <c r="E39" s="17" t="n"/>
      <c r="F39" s="39" t="n"/>
      <c r="G39" s="40" t="n"/>
      <c r="H39" s="17" t="n"/>
      <c r="I39" s="17" t="n"/>
      <c r="J39" s="34">
        <f>IF(OR($A39="",$D39="",$F39=""),"",IF($A39="Service Revenue",$D39*$F39,""))</f>
        <v/>
      </c>
      <c r="K39" s="34">
        <f>IF(OR($A39="",$D39="",$F39=""),"",IF(OR($A39="Staffing",$A39="Operating Cost"),$D39*$F39,""))</f>
        <v/>
      </c>
      <c r="L39" s="34">
        <f>IF(OR($A39="",$D39="",$F39=""),"",IF($A39="Startup Cost",$D39*$F39,""))</f>
        <v/>
      </c>
    </row>
    <row r="40" ht="23" customHeight="1">
      <c r="A40" s="17" t="n"/>
      <c r="B40" s="17" t="n"/>
      <c r="C40" s="17" t="n"/>
      <c r="D40" s="18" t="n"/>
      <c r="E40" s="17" t="n"/>
      <c r="F40" s="39" t="n"/>
      <c r="G40" s="40" t="n"/>
      <c r="H40" s="17" t="n"/>
      <c r="I40" s="17" t="n"/>
      <c r="J40" s="32">
        <f>IF(OR($A40="",$D40="",$F40=""),"",IF($A40="Service Revenue",$D40*$F40,""))</f>
        <v/>
      </c>
      <c r="K40" s="32">
        <f>IF(OR($A40="",$D40="",$F40=""),"",IF(OR($A40="Staffing",$A40="Operating Cost"),$D40*$F40,""))</f>
        <v/>
      </c>
      <c r="L40" s="32">
        <f>IF(OR($A40="",$D40="",$F40=""),"",IF($A40="Startup Cost",$D40*$F40,""))</f>
        <v/>
      </c>
    </row>
    <row r="41" ht="23" customHeight="1">
      <c r="A41" s="17" t="n"/>
      <c r="B41" s="17" t="n"/>
      <c r="C41" s="17" t="n"/>
      <c r="D41" s="18" t="n"/>
      <c r="E41" s="17" t="n"/>
      <c r="F41" s="39" t="n"/>
      <c r="G41" s="40" t="n"/>
      <c r="H41" s="17" t="n"/>
      <c r="I41" s="17" t="n"/>
      <c r="J41" s="34">
        <f>IF(OR($A41="",$D41="",$F41=""),"",IF($A41="Service Revenue",$D41*$F41,""))</f>
        <v/>
      </c>
      <c r="K41" s="34">
        <f>IF(OR($A41="",$D41="",$F41=""),"",IF(OR($A41="Staffing",$A41="Operating Cost"),$D41*$F41,""))</f>
        <v/>
      </c>
      <c r="L41" s="34">
        <f>IF(OR($A41="",$D41="",$F41=""),"",IF($A41="Startup Cost",$D41*$F41,""))</f>
        <v/>
      </c>
    </row>
    <row r="42" ht="23" customHeight="1">
      <c r="A42" s="17" t="n"/>
      <c r="B42" s="17" t="n"/>
      <c r="C42" s="17" t="n"/>
      <c r="D42" s="18" t="n"/>
      <c r="E42" s="17" t="n"/>
      <c r="F42" s="39" t="n"/>
      <c r="G42" s="40" t="n"/>
      <c r="H42" s="17" t="n"/>
      <c r="I42" s="17" t="n"/>
      <c r="J42" s="32">
        <f>IF(OR($A42="",$D42="",$F42=""),"",IF($A42="Service Revenue",$D42*$F42,""))</f>
        <v/>
      </c>
      <c r="K42" s="32">
        <f>IF(OR($A42="",$D42="",$F42=""),"",IF(OR($A42="Staffing",$A42="Operating Cost"),$D42*$F42,""))</f>
        <v/>
      </c>
      <c r="L42" s="32">
        <f>IF(OR($A42="",$D42="",$F42=""),"",IF($A42="Startup Cost",$D42*$F42,""))</f>
        <v/>
      </c>
    </row>
    <row r="43" ht="23" customHeight="1">
      <c r="A43" s="17" t="n"/>
      <c r="B43" s="17" t="n"/>
      <c r="C43" s="17" t="n"/>
      <c r="D43" s="18" t="n"/>
      <c r="E43" s="17" t="n"/>
      <c r="F43" s="39" t="n"/>
      <c r="G43" s="40" t="n"/>
      <c r="H43" s="17" t="n"/>
      <c r="I43" s="17" t="n"/>
      <c r="J43" s="34">
        <f>IF(OR($A43="",$D43="",$F43=""),"",IF($A43="Service Revenue",$D43*$F43,""))</f>
        <v/>
      </c>
      <c r="K43" s="34">
        <f>IF(OR($A43="",$D43="",$F43=""),"",IF(OR($A43="Staffing",$A43="Operating Cost"),$D43*$F43,""))</f>
        <v/>
      </c>
      <c r="L43" s="34">
        <f>IF(OR($A43="",$D43="",$F43=""),"",IF($A43="Startup Cost",$D43*$F43,""))</f>
        <v/>
      </c>
    </row>
    <row r="44" ht="23" customHeight="1">
      <c r="A44" s="17" t="n"/>
      <c r="B44" s="17" t="n"/>
      <c r="C44" s="17" t="n"/>
      <c r="D44" s="18" t="n"/>
      <c r="E44" s="17" t="n"/>
      <c r="F44" s="39" t="n"/>
      <c r="G44" s="40" t="n"/>
      <c r="H44" s="17" t="n"/>
      <c r="I44" s="17" t="n"/>
      <c r="J44" s="32">
        <f>IF(OR($A44="",$D44="",$F44=""),"",IF($A44="Service Revenue",$D44*$F44,""))</f>
        <v/>
      </c>
      <c r="K44" s="32">
        <f>IF(OR($A44="",$D44="",$F44=""),"",IF(OR($A44="Staffing",$A44="Operating Cost"),$D44*$F44,""))</f>
        <v/>
      </c>
      <c r="L44" s="32">
        <f>IF(OR($A44="",$D44="",$F44=""),"",IF($A44="Startup Cost",$D44*$F44,""))</f>
        <v/>
      </c>
    </row>
    <row r="45" ht="23" customHeight="1">
      <c r="A45" s="17" t="n"/>
      <c r="B45" s="17" t="n"/>
      <c r="C45" s="17" t="n"/>
      <c r="D45" s="18" t="n"/>
      <c r="E45" s="17" t="n"/>
      <c r="F45" s="39" t="n"/>
      <c r="G45" s="40" t="n"/>
      <c r="H45" s="17" t="n"/>
      <c r="I45" s="17" t="n"/>
      <c r="J45" s="34">
        <f>IF(OR($A45="",$D45="",$F45=""),"",IF($A45="Service Revenue",$D45*$F45,""))</f>
        <v/>
      </c>
      <c r="K45" s="34">
        <f>IF(OR($A45="",$D45="",$F45=""),"",IF(OR($A45="Staffing",$A45="Operating Cost"),$D45*$F45,""))</f>
        <v/>
      </c>
      <c r="L45" s="34">
        <f>IF(OR($A45="",$D45="",$F45=""),"",IF($A45="Startup Cost",$D45*$F45,""))</f>
        <v/>
      </c>
    </row>
    <row r="46" ht="23" customHeight="1">
      <c r="A46" s="17" t="n"/>
      <c r="B46" s="17" t="n"/>
      <c r="C46" s="17" t="n"/>
      <c r="D46" s="18" t="n"/>
      <c r="E46" s="17" t="n"/>
      <c r="F46" s="39" t="n"/>
      <c r="G46" s="40" t="n"/>
      <c r="H46" s="17" t="n"/>
      <c r="I46" s="17" t="n"/>
      <c r="J46" s="32">
        <f>IF(OR($A46="",$D46="",$F46=""),"",IF($A46="Service Revenue",$D46*$F46,""))</f>
        <v/>
      </c>
      <c r="K46" s="32">
        <f>IF(OR($A46="",$D46="",$F46=""),"",IF(OR($A46="Staffing",$A46="Operating Cost"),$D46*$F46,""))</f>
        <v/>
      </c>
      <c r="L46" s="32">
        <f>IF(OR($A46="",$D46="",$F46=""),"",IF($A46="Startup Cost",$D46*$F46,""))</f>
        <v/>
      </c>
    </row>
    <row r="47" ht="23" customHeight="1">
      <c r="A47" s="17" t="n"/>
      <c r="B47" s="17" t="n"/>
      <c r="C47" s="17" t="n"/>
      <c r="D47" s="18" t="n"/>
      <c r="E47" s="17" t="n"/>
      <c r="F47" s="39" t="n"/>
      <c r="G47" s="40" t="n"/>
      <c r="H47" s="17" t="n"/>
      <c r="I47" s="17" t="n"/>
      <c r="J47" s="34">
        <f>IF(OR($A47="",$D47="",$F47=""),"",IF($A47="Service Revenue",$D47*$F47,""))</f>
        <v/>
      </c>
      <c r="K47" s="34">
        <f>IF(OR($A47="",$D47="",$F47=""),"",IF(OR($A47="Staffing",$A47="Operating Cost"),$D47*$F47,""))</f>
        <v/>
      </c>
      <c r="L47" s="34">
        <f>IF(OR($A47="",$D47="",$F47=""),"",IF($A47="Startup Cost",$D47*$F47,""))</f>
        <v/>
      </c>
    </row>
    <row r="48" ht="23" customHeight="1">
      <c r="A48" s="17" t="n"/>
      <c r="B48" s="17" t="n"/>
      <c r="C48" s="17" t="n"/>
      <c r="D48" s="18" t="n"/>
      <c r="E48" s="17" t="n"/>
      <c r="F48" s="39" t="n"/>
      <c r="G48" s="40" t="n"/>
      <c r="H48" s="17" t="n"/>
      <c r="I48" s="17" t="n"/>
      <c r="J48" s="32">
        <f>IF(OR($A48="",$D48="",$F48=""),"",IF($A48="Service Revenue",$D48*$F48,""))</f>
        <v/>
      </c>
      <c r="K48" s="32">
        <f>IF(OR($A48="",$D48="",$F48=""),"",IF(OR($A48="Staffing",$A48="Operating Cost"),$D48*$F48,""))</f>
        <v/>
      </c>
      <c r="L48" s="32">
        <f>IF(OR($A48="",$D48="",$F48=""),"",IF($A48="Startup Cost",$D48*$F48,""))</f>
        <v/>
      </c>
    </row>
    <row r="49" ht="23" customHeight="1">
      <c r="A49" s="17" t="n"/>
      <c r="B49" s="17" t="n"/>
      <c r="C49" s="17" t="n"/>
      <c r="D49" s="18" t="n"/>
      <c r="E49" s="17" t="n"/>
      <c r="F49" s="39" t="n"/>
      <c r="G49" s="40" t="n"/>
      <c r="H49" s="17" t="n"/>
      <c r="I49" s="17" t="n"/>
      <c r="J49" s="34">
        <f>IF(OR($A49="",$D49="",$F49=""),"",IF($A49="Service Revenue",$D49*$F49,""))</f>
        <v/>
      </c>
      <c r="K49" s="34">
        <f>IF(OR($A49="",$D49="",$F49=""),"",IF(OR($A49="Staffing",$A49="Operating Cost"),$D49*$F49,""))</f>
        <v/>
      </c>
      <c r="L49" s="34">
        <f>IF(OR($A49="",$D49="",$F49=""),"",IF($A49="Startup Cost",$D49*$F49,""))</f>
        <v/>
      </c>
    </row>
    <row r="50" ht="23" customHeight="1">
      <c r="A50" s="17" t="n"/>
      <c r="B50" s="17" t="n"/>
      <c r="C50" s="17" t="n"/>
      <c r="D50" s="18" t="n"/>
      <c r="E50" s="17" t="n"/>
      <c r="F50" s="39" t="n"/>
      <c r="G50" s="40" t="n"/>
      <c r="H50" s="17" t="n"/>
      <c r="I50" s="17" t="n"/>
      <c r="J50" s="32">
        <f>IF(OR($A50="",$D50="",$F50=""),"",IF($A50="Service Revenue",$D50*$F50,""))</f>
        <v/>
      </c>
      <c r="K50" s="32">
        <f>IF(OR($A50="",$D50="",$F50=""),"",IF(OR($A50="Staffing",$A50="Operating Cost"),$D50*$F50,""))</f>
        <v/>
      </c>
      <c r="L50" s="32">
        <f>IF(OR($A50="",$D50="",$F50=""),"",IF($A50="Startup Cost",$D50*$F50,""))</f>
        <v/>
      </c>
    </row>
    <row r="51" ht="23" customHeight="1">
      <c r="A51" s="17" t="n"/>
      <c r="B51" s="17" t="n"/>
      <c r="C51" s="17" t="n"/>
      <c r="D51" s="18" t="n"/>
      <c r="E51" s="17" t="n"/>
      <c r="F51" s="39" t="n"/>
      <c r="G51" s="40" t="n"/>
      <c r="H51" s="17" t="n"/>
      <c r="I51" s="17" t="n"/>
      <c r="J51" s="34">
        <f>IF(OR($A51="",$D51="",$F51=""),"",IF($A51="Service Revenue",$D51*$F51,""))</f>
        <v/>
      </c>
      <c r="K51" s="34">
        <f>IF(OR($A51="",$D51="",$F51=""),"",IF(OR($A51="Staffing",$A51="Operating Cost"),$D51*$F51,""))</f>
        <v/>
      </c>
      <c r="L51" s="34">
        <f>IF(OR($A51="",$D51="",$F51=""),"",IF($A51="Startup Cost",$D51*$F51,""))</f>
        <v/>
      </c>
    </row>
    <row r="52" ht="23" customHeight="1">
      <c r="A52" s="17" t="n"/>
      <c r="B52" s="17" t="n"/>
      <c r="C52" s="17" t="n"/>
      <c r="D52" s="18" t="n"/>
      <c r="E52" s="17" t="n"/>
      <c r="F52" s="39" t="n"/>
      <c r="G52" s="40" t="n"/>
      <c r="H52" s="17" t="n"/>
      <c r="I52" s="17" t="n"/>
      <c r="J52" s="32">
        <f>IF(OR($A52="",$D52="",$F52=""),"",IF($A52="Service Revenue",$D52*$F52,""))</f>
        <v/>
      </c>
      <c r="K52" s="32">
        <f>IF(OR($A52="",$D52="",$F52=""),"",IF(OR($A52="Staffing",$A52="Operating Cost"),$D52*$F52,""))</f>
        <v/>
      </c>
      <c r="L52" s="32">
        <f>IF(OR($A52="",$D52="",$F52=""),"",IF($A52="Startup Cost",$D52*$F52,""))</f>
        <v/>
      </c>
    </row>
    <row r="53" ht="23" customHeight="1">
      <c r="A53" s="17" t="n"/>
      <c r="B53" s="17" t="n"/>
      <c r="C53" s="17" t="n"/>
      <c r="D53" s="18" t="n"/>
      <c r="E53" s="17" t="n"/>
      <c r="F53" s="39" t="n"/>
      <c r="G53" s="40" t="n"/>
      <c r="H53" s="17" t="n"/>
      <c r="I53" s="17" t="n"/>
      <c r="J53" s="34">
        <f>IF(OR($A53="",$D53="",$F53=""),"",IF($A53="Service Revenue",$D53*$F53,""))</f>
        <v/>
      </c>
      <c r="K53" s="34">
        <f>IF(OR($A53="",$D53="",$F53=""),"",IF(OR($A53="Staffing",$A53="Operating Cost"),$D53*$F53,""))</f>
        <v/>
      </c>
      <c r="L53" s="34">
        <f>IF(OR($A53="",$D53="",$F53=""),"",IF($A53="Startup Cost",$D53*$F53,""))</f>
        <v/>
      </c>
    </row>
    <row r="54" ht="23" customHeight="1">
      <c r="A54" s="17" t="n"/>
      <c r="B54" s="17" t="n"/>
      <c r="C54" s="17" t="n"/>
      <c r="D54" s="18" t="n"/>
      <c r="E54" s="17" t="n"/>
      <c r="F54" s="39" t="n"/>
      <c r="G54" s="40" t="n"/>
      <c r="H54" s="17" t="n"/>
      <c r="I54" s="17" t="n"/>
      <c r="J54" s="32">
        <f>IF(OR($A54="",$D54="",$F54=""),"",IF($A54="Service Revenue",$D54*$F54,""))</f>
        <v/>
      </c>
      <c r="K54" s="32">
        <f>IF(OR($A54="",$D54="",$F54=""),"",IF(OR($A54="Staffing",$A54="Operating Cost"),$D54*$F54,""))</f>
        <v/>
      </c>
      <c r="L54" s="32">
        <f>IF(OR($A54="",$D54="",$F54=""),"",IF($A54="Startup Cost",$D54*$F54,""))</f>
        <v/>
      </c>
    </row>
    <row r="55" ht="23" customHeight="1">
      <c r="A55" s="17" t="n"/>
      <c r="B55" s="17" t="n"/>
      <c r="C55" s="17" t="n"/>
      <c r="D55" s="18" t="n"/>
      <c r="E55" s="17" t="n"/>
      <c r="F55" s="39" t="n"/>
      <c r="G55" s="40" t="n"/>
      <c r="H55" s="17" t="n"/>
      <c r="I55" s="17" t="n"/>
      <c r="J55" s="34">
        <f>IF(OR($A55="",$D55="",$F55=""),"",IF($A55="Service Revenue",$D55*$F55,""))</f>
        <v/>
      </c>
      <c r="K55" s="34">
        <f>IF(OR($A55="",$D55="",$F55=""),"",IF(OR($A55="Staffing",$A55="Operating Cost"),$D55*$F55,""))</f>
        <v/>
      </c>
      <c r="L55" s="34">
        <f>IF(OR($A55="",$D55="",$F55=""),"",IF($A55="Startup Cost",$D55*$F55,""))</f>
        <v/>
      </c>
    </row>
    <row r="56" ht="23" customHeight="1">
      <c r="A56" s="17" t="n"/>
      <c r="B56" s="17" t="n"/>
      <c r="C56" s="17" t="n"/>
      <c r="D56" s="18" t="n"/>
      <c r="E56" s="17" t="n"/>
      <c r="F56" s="39" t="n"/>
      <c r="G56" s="40" t="n"/>
      <c r="H56" s="17" t="n"/>
      <c r="I56" s="17" t="n"/>
      <c r="J56" s="32">
        <f>IF(OR($A56="",$D56="",$F56=""),"",IF($A56="Service Revenue",$D56*$F56,""))</f>
        <v/>
      </c>
      <c r="K56" s="32">
        <f>IF(OR($A56="",$D56="",$F56=""),"",IF(OR($A56="Staffing",$A56="Operating Cost"),$D56*$F56,""))</f>
        <v/>
      </c>
      <c r="L56" s="32">
        <f>IF(OR($A56="",$D56="",$F56=""),"",IF($A56="Startup Cost",$D56*$F56,""))</f>
        <v/>
      </c>
    </row>
    <row r="57" ht="23" customHeight="1">
      <c r="A57" s="17" t="n"/>
      <c r="B57" s="17" t="n"/>
      <c r="C57" s="17" t="n"/>
      <c r="D57" s="18" t="n"/>
      <c r="E57" s="17" t="n"/>
      <c r="F57" s="39" t="n"/>
      <c r="G57" s="40" t="n"/>
      <c r="H57" s="17" t="n"/>
      <c r="I57" s="17" t="n"/>
      <c r="J57" s="34">
        <f>IF(OR($A57="",$D57="",$F57=""),"",IF($A57="Service Revenue",$D57*$F57,""))</f>
        <v/>
      </c>
      <c r="K57" s="34">
        <f>IF(OR($A57="",$D57="",$F57=""),"",IF(OR($A57="Staffing",$A57="Operating Cost"),$D57*$F57,""))</f>
        <v/>
      </c>
      <c r="L57" s="34">
        <f>IF(OR($A57="",$D57="",$F57=""),"",IF($A57="Startup Cost",$D57*$F57,""))</f>
        <v/>
      </c>
    </row>
    <row r="58" ht="23" customHeight="1">
      <c r="A58" s="17" t="n"/>
      <c r="B58" s="17" t="n"/>
      <c r="C58" s="17" t="n"/>
      <c r="D58" s="18" t="n"/>
      <c r="E58" s="17" t="n"/>
      <c r="F58" s="39" t="n"/>
      <c r="G58" s="40" t="n"/>
      <c r="H58" s="17" t="n"/>
      <c r="I58" s="17" t="n"/>
      <c r="J58" s="32">
        <f>IF(OR($A58="",$D58="",$F58=""),"",IF($A58="Service Revenue",$D58*$F58,""))</f>
        <v/>
      </c>
      <c r="K58" s="32">
        <f>IF(OR($A58="",$D58="",$F58=""),"",IF(OR($A58="Staffing",$A58="Operating Cost"),$D58*$F58,""))</f>
        <v/>
      </c>
      <c r="L58" s="32">
        <f>IF(OR($A58="",$D58="",$F58=""),"",IF($A58="Startup Cost",$D58*$F58,""))</f>
        <v/>
      </c>
    </row>
    <row r="59" ht="23" customHeight="1">
      <c r="A59" s="17" t="n"/>
      <c r="B59" s="17" t="n"/>
      <c r="C59" s="17" t="n"/>
      <c r="D59" s="18" t="n"/>
      <c r="E59" s="17" t="n"/>
      <c r="F59" s="39" t="n"/>
      <c r="G59" s="40" t="n"/>
      <c r="H59" s="17" t="n"/>
      <c r="I59" s="17" t="n"/>
      <c r="J59" s="34">
        <f>IF(OR($A59="",$D59="",$F59=""),"",IF($A59="Service Revenue",$D59*$F59,""))</f>
        <v/>
      </c>
      <c r="K59" s="34">
        <f>IF(OR($A59="",$D59="",$F59=""),"",IF(OR($A59="Staffing",$A59="Operating Cost"),$D59*$F59,""))</f>
        <v/>
      </c>
      <c r="L59" s="34">
        <f>IF(OR($A59="",$D59="",$F59=""),"",IF($A59="Startup Cost",$D59*$F59,""))</f>
        <v/>
      </c>
    </row>
    <row r="60" ht="23" customHeight="1">
      <c r="A60" s="17" t="n"/>
      <c r="B60" s="17" t="n"/>
      <c r="C60" s="17" t="n"/>
      <c r="D60" s="18" t="n"/>
      <c r="E60" s="17" t="n"/>
      <c r="F60" s="39" t="n"/>
      <c r="G60" s="40" t="n"/>
      <c r="H60" s="17" t="n"/>
      <c r="I60" s="17" t="n"/>
      <c r="J60" s="32">
        <f>IF(OR($A60="",$D60="",$F60=""),"",IF($A60="Service Revenue",$D60*$F60,""))</f>
        <v/>
      </c>
      <c r="K60" s="32">
        <f>IF(OR($A60="",$D60="",$F60=""),"",IF(OR($A60="Staffing",$A60="Operating Cost"),$D60*$F60,""))</f>
        <v/>
      </c>
      <c r="L60" s="32">
        <f>IF(OR($A60="",$D60="",$F60=""),"",IF($A60="Startup Cost",$D60*$F60,""))</f>
        <v/>
      </c>
    </row>
    <row r="61" ht="23" customHeight="1">
      <c r="A61" s="17" t="n"/>
      <c r="B61" s="17" t="n"/>
      <c r="C61" s="17" t="n"/>
      <c r="D61" s="18" t="n"/>
      <c r="E61" s="17" t="n"/>
      <c r="F61" s="39" t="n"/>
      <c r="G61" s="40" t="n"/>
      <c r="H61" s="17" t="n"/>
      <c r="I61" s="17" t="n"/>
      <c r="J61" s="34">
        <f>IF(OR($A61="",$D61="",$F61=""),"",IF($A61="Service Revenue",$D61*$F61,""))</f>
        <v/>
      </c>
      <c r="K61" s="34">
        <f>IF(OR($A61="",$D61="",$F61=""),"",IF(OR($A61="Staffing",$A61="Operating Cost"),$D61*$F61,""))</f>
        <v/>
      </c>
      <c r="L61" s="34">
        <f>IF(OR($A61="",$D61="",$F61=""),"",IF($A61="Startup Cost",$D61*$F61,""))</f>
        <v/>
      </c>
    </row>
    <row r="62" ht="23" customHeight="1">
      <c r="A62" s="17" t="n"/>
      <c r="B62" s="17" t="n"/>
      <c r="C62" s="17" t="n"/>
      <c r="D62" s="18" t="n"/>
      <c r="E62" s="17" t="n"/>
      <c r="F62" s="39" t="n"/>
      <c r="G62" s="40" t="n"/>
      <c r="H62" s="17" t="n"/>
      <c r="I62" s="17" t="n"/>
      <c r="J62" s="32">
        <f>IF(OR($A62="",$D62="",$F62=""),"",IF($A62="Service Revenue",$D62*$F62,""))</f>
        <v/>
      </c>
      <c r="K62" s="32">
        <f>IF(OR($A62="",$D62="",$F62=""),"",IF(OR($A62="Staffing",$A62="Operating Cost"),$D62*$F62,""))</f>
        <v/>
      </c>
      <c r="L62" s="32">
        <f>IF(OR($A62="",$D62="",$F62=""),"",IF($A62="Startup Cost",$D62*$F62,""))</f>
        <v/>
      </c>
    </row>
    <row r="63" ht="23" customHeight="1">
      <c r="A63" s="17" t="n"/>
      <c r="B63" s="17" t="n"/>
      <c r="C63" s="17" t="n"/>
      <c r="D63" s="18" t="n"/>
      <c r="E63" s="17" t="n"/>
      <c r="F63" s="39" t="n"/>
      <c r="G63" s="40" t="n"/>
      <c r="H63" s="17" t="n"/>
      <c r="I63" s="17" t="n"/>
      <c r="J63" s="34">
        <f>IF(OR($A63="",$D63="",$F63=""),"",IF($A63="Service Revenue",$D63*$F63,""))</f>
        <v/>
      </c>
      <c r="K63" s="34">
        <f>IF(OR($A63="",$D63="",$F63=""),"",IF(OR($A63="Staffing",$A63="Operating Cost"),$D63*$F63,""))</f>
        <v/>
      </c>
      <c r="L63" s="34">
        <f>IF(OR($A63="",$D63="",$F63=""),"",IF($A63="Startup Cost",$D63*$F63,""))</f>
        <v/>
      </c>
    </row>
    <row r="64" ht="23" customHeight="1">
      <c r="A64" s="17" t="n"/>
      <c r="B64" s="17" t="n"/>
      <c r="C64" s="17" t="n"/>
      <c r="D64" s="18" t="n"/>
      <c r="E64" s="17" t="n"/>
      <c r="F64" s="39" t="n"/>
      <c r="G64" s="40" t="n"/>
      <c r="H64" s="17" t="n"/>
      <c r="I64" s="17" t="n"/>
      <c r="J64" s="32">
        <f>IF(OR($A64="",$D64="",$F64=""),"",IF($A64="Service Revenue",$D64*$F64,""))</f>
        <v/>
      </c>
      <c r="K64" s="32">
        <f>IF(OR($A64="",$D64="",$F64=""),"",IF(OR($A64="Staffing",$A64="Operating Cost"),$D64*$F64,""))</f>
        <v/>
      </c>
      <c r="L64" s="32">
        <f>IF(OR($A64="",$D64="",$F64=""),"",IF($A64="Startup Cost",$D64*$F64,""))</f>
        <v/>
      </c>
    </row>
    <row r="65" ht="23" customHeight="1">
      <c r="A65" s="17" t="n"/>
      <c r="B65" s="17" t="n"/>
      <c r="C65" s="17" t="n"/>
      <c r="D65" s="18" t="n"/>
      <c r="E65" s="17" t="n"/>
      <c r="F65" s="39" t="n"/>
      <c r="G65" s="40" t="n"/>
      <c r="H65" s="17" t="n"/>
      <c r="I65" s="17" t="n"/>
      <c r="J65" s="34">
        <f>IF(OR($A65="",$D65="",$F65=""),"",IF($A65="Service Revenue",$D65*$F65,""))</f>
        <v/>
      </c>
      <c r="K65" s="34">
        <f>IF(OR($A65="",$D65="",$F65=""),"",IF(OR($A65="Staffing",$A65="Operating Cost"),$D65*$F65,""))</f>
        <v/>
      </c>
      <c r="L65" s="34">
        <f>IF(OR($A65="",$D65="",$F65=""),"",IF($A65="Startup Cost",$D65*$F65,""))</f>
        <v/>
      </c>
    </row>
    <row r="66" ht="23" customHeight="1">
      <c r="A66" s="17" t="n"/>
      <c r="B66" s="17" t="n"/>
      <c r="C66" s="17" t="n"/>
      <c r="D66" s="18" t="n"/>
      <c r="E66" s="17" t="n"/>
      <c r="F66" s="39" t="n"/>
      <c r="G66" s="40" t="n"/>
      <c r="H66" s="17" t="n"/>
      <c r="I66" s="17" t="n"/>
      <c r="J66" s="32">
        <f>IF(OR($A66="",$D66="",$F66=""),"",IF($A66="Service Revenue",$D66*$F66,""))</f>
        <v/>
      </c>
      <c r="K66" s="32">
        <f>IF(OR($A66="",$D66="",$F66=""),"",IF(OR($A66="Staffing",$A66="Operating Cost"),$D66*$F66,""))</f>
        <v/>
      </c>
      <c r="L66" s="32">
        <f>IF(OR($A66="",$D66="",$F66=""),"",IF($A66="Startup Cost",$D66*$F66,""))</f>
        <v/>
      </c>
    </row>
    <row r="67" ht="23" customHeight="1">
      <c r="A67" s="17" t="n"/>
      <c r="B67" s="17" t="n"/>
      <c r="C67" s="17" t="n"/>
      <c r="D67" s="18" t="n"/>
      <c r="E67" s="17" t="n"/>
      <c r="F67" s="39" t="n"/>
      <c r="G67" s="40" t="n"/>
      <c r="H67" s="17" t="n"/>
      <c r="I67" s="17" t="n"/>
      <c r="J67" s="34">
        <f>IF(OR($A67="",$D67="",$F67=""),"",IF($A67="Service Revenue",$D67*$F67,""))</f>
        <v/>
      </c>
      <c r="K67" s="34">
        <f>IF(OR($A67="",$D67="",$F67=""),"",IF(OR($A67="Staffing",$A67="Operating Cost"),$D67*$F67,""))</f>
        <v/>
      </c>
      <c r="L67" s="34">
        <f>IF(OR($A67="",$D67="",$F67=""),"",IF($A67="Startup Cost",$D67*$F67,""))</f>
        <v/>
      </c>
    </row>
    <row r="68" ht="23" customHeight="1">
      <c r="A68" s="17" t="n"/>
      <c r="B68" s="17" t="n"/>
      <c r="C68" s="17" t="n"/>
      <c r="D68" s="18" t="n"/>
      <c r="E68" s="17" t="n"/>
      <c r="F68" s="39" t="n"/>
      <c r="G68" s="40" t="n"/>
      <c r="H68" s="17" t="n"/>
      <c r="I68" s="17" t="n"/>
      <c r="J68" s="32">
        <f>IF(OR($A68="",$D68="",$F68=""),"",IF($A68="Service Revenue",$D68*$F68,""))</f>
        <v/>
      </c>
      <c r="K68" s="32">
        <f>IF(OR($A68="",$D68="",$F68=""),"",IF(OR($A68="Staffing",$A68="Operating Cost"),$D68*$F68,""))</f>
        <v/>
      </c>
      <c r="L68" s="32">
        <f>IF(OR($A68="",$D68="",$F68=""),"",IF($A68="Startup Cost",$D68*$F68,""))</f>
        <v/>
      </c>
    </row>
    <row r="69" ht="23" customHeight="1">
      <c r="A69" s="17" t="n"/>
      <c r="B69" s="17" t="n"/>
      <c r="C69" s="17" t="n"/>
      <c r="D69" s="18" t="n"/>
      <c r="E69" s="17" t="n"/>
      <c r="F69" s="39" t="n"/>
      <c r="G69" s="40" t="n"/>
      <c r="H69" s="17" t="n"/>
      <c r="I69" s="17" t="n"/>
      <c r="J69" s="34">
        <f>IF(OR($A69="",$D69="",$F69=""),"",IF($A69="Service Revenue",$D69*$F69,""))</f>
        <v/>
      </c>
      <c r="K69" s="34">
        <f>IF(OR($A69="",$D69="",$F69=""),"",IF(OR($A69="Staffing",$A69="Operating Cost"),$D69*$F69,""))</f>
        <v/>
      </c>
      <c r="L69" s="34">
        <f>IF(OR($A69="",$D69="",$F69=""),"",IF($A69="Startup Cost",$D69*$F69,""))</f>
        <v/>
      </c>
    </row>
    <row r="70" ht="23" customHeight="1">
      <c r="A70" s="17" t="n"/>
      <c r="B70" s="17" t="n"/>
      <c r="C70" s="17" t="n"/>
      <c r="D70" s="18" t="n"/>
      <c r="E70" s="17" t="n"/>
      <c r="F70" s="39" t="n"/>
      <c r="G70" s="40" t="n"/>
      <c r="H70" s="17" t="n"/>
      <c r="I70" s="17" t="n"/>
      <c r="J70" s="32">
        <f>IF(OR($A70="",$D70="",$F70=""),"",IF($A70="Service Revenue",$D70*$F70,""))</f>
        <v/>
      </c>
      <c r="K70" s="32">
        <f>IF(OR($A70="",$D70="",$F70=""),"",IF(OR($A70="Staffing",$A70="Operating Cost"),$D70*$F70,""))</f>
        <v/>
      </c>
      <c r="L70" s="32">
        <f>IF(OR($A70="",$D70="",$F70=""),"",IF($A70="Startup Cost",$D70*$F70,""))</f>
        <v/>
      </c>
    </row>
    <row r="71" ht="23" customHeight="1">
      <c r="A71" s="17" t="n"/>
      <c r="B71" s="17" t="n"/>
      <c r="C71" s="17" t="n"/>
      <c r="D71" s="18" t="n"/>
      <c r="E71" s="17" t="n"/>
      <c r="F71" s="39" t="n"/>
      <c r="G71" s="40" t="n"/>
      <c r="H71" s="17" t="n"/>
      <c r="I71" s="17" t="n"/>
      <c r="J71" s="34">
        <f>IF(OR($A71="",$D71="",$F71=""),"",IF($A71="Service Revenue",$D71*$F71,""))</f>
        <v/>
      </c>
      <c r="K71" s="34">
        <f>IF(OR($A71="",$D71="",$F71=""),"",IF(OR($A71="Staffing",$A71="Operating Cost"),$D71*$F71,""))</f>
        <v/>
      </c>
      <c r="L71" s="34">
        <f>IF(OR($A71="",$D71="",$F71=""),"",IF($A71="Startup Cost",$D71*$F71,""))</f>
        <v/>
      </c>
    </row>
    <row r="72" ht="23" customHeight="1">
      <c r="A72" s="17" t="n"/>
      <c r="B72" s="17" t="n"/>
      <c r="C72" s="17" t="n"/>
      <c r="D72" s="18" t="n"/>
      <c r="E72" s="17" t="n"/>
      <c r="F72" s="39" t="n"/>
      <c r="G72" s="40" t="n"/>
      <c r="H72" s="17" t="n"/>
      <c r="I72" s="17" t="n"/>
      <c r="J72" s="32">
        <f>IF(OR($A72="",$D72="",$F72=""),"",IF($A72="Service Revenue",$D72*$F72,""))</f>
        <v/>
      </c>
      <c r="K72" s="32">
        <f>IF(OR($A72="",$D72="",$F72=""),"",IF(OR($A72="Staffing",$A72="Operating Cost"),$D72*$F72,""))</f>
        <v/>
      </c>
      <c r="L72" s="32">
        <f>IF(OR($A72="",$D72="",$F72=""),"",IF($A72="Startup Cost",$D72*$F72,""))</f>
        <v/>
      </c>
    </row>
    <row r="73" ht="23" customHeight="1">
      <c r="A73" s="17" t="n"/>
      <c r="B73" s="17" t="n"/>
      <c r="C73" s="17" t="n"/>
      <c r="D73" s="18" t="n"/>
      <c r="E73" s="17" t="n"/>
      <c r="F73" s="39" t="n"/>
      <c r="G73" s="40" t="n"/>
      <c r="H73" s="17" t="n"/>
      <c r="I73" s="17" t="n"/>
      <c r="J73" s="34">
        <f>IF(OR($A73="",$D73="",$F73=""),"",IF($A73="Service Revenue",$D73*$F73,""))</f>
        <v/>
      </c>
      <c r="K73" s="34">
        <f>IF(OR($A73="",$D73="",$F73=""),"",IF(OR($A73="Staffing",$A73="Operating Cost"),$D73*$F73,""))</f>
        <v/>
      </c>
      <c r="L73" s="34">
        <f>IF(OR($A73="",$D73="",$F73=""),"",IF($A73="Startup Cost",$D73*$F73,""))</f>
        <v/>
      </c>
    </row>
    <row r="74" ht="23" customHeight="1">
      <c r="A74" s="17" t="n"/>
      <c r="B74" s="17" t="n"/>
      <c r="C74" s="17" t="n"/>
      <c r="D74" s="18" t="n"/>
      <c r="E74" s="17" t="n"/>
      <c r="F74" s="39" t="n"/>
      <c r="G74" s="40" t="n"/>
      <c r="H74" s="17" t="n"/>
      <c r="I74" s="17" t="n"/>
      <c r="J74" s="32">
        <f>IF(OR($A74="",$D74="",$F74=""),"",IF($A74="Service Revenue",$D74*$F74,""))</f>
        <v/>
      </c>
      <c r="K74" s="32">
        <f>IF(OR($A74="",$D74="",$F74=""),"",IF(OR($A74="Staffing",$A74="Operating Cost"),$D74*$F74,""))</f>
        <v/>
      </c>
      <c r="L74" s="32">
        <f>IF(OR($A74="",$D74="",$F74=""),"",IF($A74="Startup Cost",$D74*$F74,""))</f>
        <v/>
      </c>
    </row>
    <row r="75" ht="23" customHeight="1">
      <c r="A75" s="17" t="n"/>
      <c r="B75" s="17" t="n"/>
      <c r="C75" s="17" t="n"/>
      <c r="D75" s="18" t="n"/>
      <c r="E75" s="17" t="n"/>
      <c r="F75" s="39" t="n"/>
      <c r="G75" s="40" t="n"/>
      <c r="H75" s="17" t="n"/>
      <c r="I75" s="17" t="n"/>
      <c r="J75" s="34">
        <f>IF(OR($A75="",$D75="",$F75=""),"",IF($A75="Service Revenue",$D75*$F75,""))</f>
        <v/>
      </c>
      <c r="K75" s="34">
        <f>IF(OR($A75="",$D75="",$F75=""),"",IF(OR($A75="Staffing",$A75="Operating Cost"),$D75*$F75,""))</f>
        <v/>
      </c>
      <c r="L75" s="34">
        <f>IF(OR($A75="",$D75="",$F75=""),"",IF($A75="Startup Cost",$D75*$F75,""))</f>
        <v/>
      </c>
    </row>
    <row r="76" ht="23" customHeight="1">
      <c r="A76" s="17" t="n"/>
      <c r="B76" s="17" t="n"/>
      <c r="C76" s="17" t="n"/>
      <c r="D76" s="18" t="n"/>
      <c r="E76" s="17" t="n"/>
      <c r="F76" s="39" t="n"/>
      <c r="G76" s="40" t="n"/>
      <c r="H76" s="17" t="n"/>
      <c r="I76" s="17" t="n"/>
      <c r="J76" s="32">
        <f>IF(OR($A76="",$D76="",$F76=""),"",IF($A76="Service Revenue",$D76*$F76,""))</f>
        <v/>
      </c>
      <c r="K76" s="32">
        <f>IF(OR($A76="",$D76="",$F76=""),"",IF(OR($A76="Staffing",$A76="Operating Cost"),$D76*$F76,""))</f>
        <v/>
      </c>
      <c r="L76" s="32">
        <f>IF(OR($A76="",$D76="",$F76=""),"",IF($A76="Startup Cost",$D76*$F76,""))</f>
        <v/>
      </c>
    </row>
    <row r="77" ht="23" customHeight="1">
      <c r="A77" s="17" t="n"/>
      <c r="B77" s="17" t="n"/>
      <c r="C77" s="17" t="n"/>
      <c r="D77" s="18" t="n"/>
      <c r="E77" s="17" t="n"/>
      <c r="F77" s="39" t="n"/>
      <c r="G77" s="40" t="n"/>
      <c r="H77" s="17" t="n"/>
      <c r="I77" s="17" t="n"/>
      <c r="J77" s="34">
        <f>IF(OR($A77="",$D77="",$F77=""),"",IF($A77="Service Revenue",$D77*$F77,""))</f>
        <v/>
      </c>
      <c r="K77" s="34">
        <f>IF(OR($A77="",$D77="",$F77=""),"",IF(OR($A77="Staffing",$A77="Operating Cost"),$D77*$F77,""))</f>
        <v/>
      </c>
      <c r="L77" s="34">
        <f>IF(OR($A77="",$D77="",$F77=""),"",IF($A77="Startup Cost",$D77*$F77,""))</f>
        <v/>
      </c>
    </row>
    <row r="78" ht="23" customHeight="1">
      <c r="A78" s="17" t="n"/>
      <c r="B78" s="17" t="n"/>
      <c r="C78" s="17" t="n"/>
      <c r="D78" s="18" t="n"/>
      <c r="E78" s="17" t="n"/>
      <c r="F78" s="39" t="n"/>
      <c r="G78" s="40" t="n"/>
      <c r="H78" s="17" t="n"/>
      <c r="I78" s="17" t="n"/>
      <c r="J78" s="32">
        <f>IF(OR($A78="",$D78="",$F78=""),"",IF($A78="Service Revenue",$D78*$F78,""))</f>
        <v/>
      </c>
      <c r="K78" s="32">
        <f>IF(OR($A78="",$D78="",$F78=""),"",IF(OR($A78="Staffing",$A78="Operating Cost"),$D78*$F78,""))</f>
        <v/>
      </c>
      <c r="L78" s="32">
        <f>IF(OR($A78="",$D78="",$F78=""),"",IF($A78="Startup Cost",$D78*$F78,""))</f>
        <v/>
      </c>
    </row>
    <row r="79" ht="23" customHeight="1">
      <c r="A79" s="17" t="n"/>
      <c r="B79" s="17" t="n"/>
      <c r="C79" s="17" t="n"/>
      <c r="D79" s="18" t="n"/>
      <c r="E79" s="17" t="n"/>
      <c r="F79" s="39" t="n"/>
      <c r="G79" s="40" t="n"/>
      <c r="H79" s="17" t="n"/>
      <c r="I79" s="17" t="n"/>
      <c r="J79" s="34">
        <f>IF(OR($A79="",$D79="",$F79=""),"",IF($A79="Service Revenue",$D79*$F79,""))</f>
        <v/>
      </c>
      <c r="K79" s="34">
        <f>IF(OR($A79="",$D79="",$F79=""),"",IF(OR($A79="Staffing",$A79="Operating Cost"),$D79*$F79,""))</f>
        <v/>
      </c>
      <c r="L79" s="34">
        <f>IF(OR($A79="",$D79="",$F79=""),"",IF($A79="Startup Cost",$D79*$F79,""))</f>
        <v/>
      </c>
    </row>
    <row r="80" ht="23" customHeight="1">
      <c r="A80" s="17" t="n"/>
      <c r="B80" s="17" t="n"/>
      <c r="C80" s="17" t="n"/>
      <c r="D80" s="18" t="n"/>
      <c r="E80" s="17" t="n"/>
      <c r="F80" s="39" t="n"/>
      <c r="G80" s="40" t="n"/>
      <c r="H80" s="17" t="n"/>
      <c r="I80" s="17" t="n"/>
      <c r="J80" s="32">
        <f>IF(OR($A80="",$D80="",$F80=""),"",IF($A80="Service Revenue",$D80*$F80,""))</f>
        <v/>
      </c>
      <c r="K80" s="32">
        <f>IF(OR($A80="",$D80="",$F80=""),"",IF(OR($A80="Staffing",$A80="Operating Cost"),$D80*$F80,""))</f>
        <v/>
      </c>
      <c r="L80" s="32">
        <f>IF(OR($A80="",$D80="",$F80=""),"",IF($A80="Startup Cost",$D80*$F80,""))</f>
        <v/>
      </c>
    </row>
    <row r="81" ht="23" customHeight="1">
      <c r="A81" s="17" t="n"/>
      <c r="B81" s="17" t="n"/>
      <c r="C81" s="17" t="n"/>
      <c r="D81" s="18" t="n"/>
      <c r="E81" s="17" t="n"/>
      <c r="F81" s="39" t="n"/>
      <c r="G81" s="40" t="n"/>
      <c r="H81" s="17" t="n"/>
      <c r="I81" s="17" t="n"/>
      <c r="J81" s="34">
        <f>IF(OR($A81="",$D81="",$F81=""),"",IF($A81="Service Revenue",$D81*$F81,""))</f>
        <v/>
      </c>
      <c r="K81" s="34">
        <f>IF(OR($A81="",$D81="",$F81=""),"",IF(OR($A81="Staffing",$A81="Operating Cost"),$D81*$F81,""))</f>
        <v/>
      </c>
      <c r="L81" s="34">
        <f>IF(OR($A81="",$D81="",$F81=""),"",IF($A81="Startup Cost",$D81*$F81,""))</f>
        <v/>
      </c>
    </row>
    <row r="82" ht="23" customHeight="1">
      <c r="A82" s="17" t="n"/>
      <c r="B82" s="17" t="n"/>
      <c r="C82" s="17" t="n"/>
      <c r="D82" s="18" t="n"/>
      <c r="E82" s="17" t="n"/>
      <c r="F82" s="39" t="n"/>
      <c r="G82" s="40" t="n"/>
      <c r="H82" s="17" t="n"/>
      <c r="I82" s="17" t="n"/>
      <c r="J82" s="32">
        <f>IF(OR($A82="",$D82="",$F82=""),"",IF($A82="Service Revenue",$D82*$F82,""))</f>
        <v/>
      </c>
      <c r="K82" s="32">
        <f>IF(OR($A82="",$D82="",$F82=""),"",IF(OR($A82="Staffing",$A82="Operating Cost"),$D82*$F82,""))</f>
        <v/>
      </c>
      <c r="L82" s="32">
        <f>IF(OR($A82="",$D82="",$F82=""),"",IF($A82="Startup Cost",$D82*$F82,""))</f>
        <v/>
      </c>
    </row>
    <row r="83" ht="23" customHeight="1">
      <c r="A83" s="17" t="n"/>
      <c r="B83" s="17" t="n"/>
      <c r="C83" s="17" t="n"/>
      <c r="D83" s="18" t="n"/>
      <c r="E83" s="17" t="n"/>
      <c r="F83" s="39" t="n"/>
      <c r="G83" s="40" t="n"/>
      <c r="H83" s="17" t="n"/>
      <c r="I83" s="17" t="n"/>
      <c r="J83" s="34">
        <f>IF(OR($A83="",$D83="",$F83=""),"",IF($A83="Service Revenue",$D83*$F83,""))</f>
        <v/>
      </c>
      <c r="K83" s="34">
        <f>IF(OR($A83="",$D83="",$F83=""),"",IF(OR($A83="Staffing",$A83="Operating Cost"),$D83*$F83,""))</f>
        <v/>
      </c>
      <c r="L83" s="34">
        <f>IF(OR($A83="",$D83="",$F83=""),"",IF($A83="Startup Cost",$D83*$F83,""))</f>
        <v/>
      </c>
    </row>
    <row r="84" ht="23" customHeight="1">
      <c r="A84" s="17" t="n"/>
      <c r="B84" s="17" t="n"/>
      <c r="C84" s="17" t="n"/>
      <c r="D84" s="18" t="n"/>
      <c r="E84" s="17" t="n"/>
      <c r="F84" s="39" t="n"/>
      <c r="G84" s="40" t="n"/>
      <c r="H84" s="17" t="n"/>
      <c r="I84" s="17" t="n"/>
      <c r="J84" s="32">
        <f>IF(OR($A84="",$D84="",$F84=""),"",IF($A84="Service Revenue",$D84*$F84,""))</f>
        <v/>
      </c>
      <c r="K84" s="32">
        <f>IF(OR($A84="",$D84="",$F84=""),"",IF(OR($A84="Staffing",$A84="Operating Cost"),$D84*$F84,""))</f>
        <v/>
      </c>
      <c r="L84" s="32">
        <f>IF(OR($A84="",$D84="",$F84=""),"",IF($A84="Startup Cost",$D84*$F84,""))</f>
        <v/>
      </c>
    </row>
    <row r="85" ht="23" customHeight="1">
      <c r="A85" s="17" t="n"/>
      <c r="B85" s="17" t="n"/>
      <c r="C85" s="17" t="n"/>
      <c r="D85" s="18" t="n"/>
      <c r="E85" s="17" t="n"/>
      <c r="F85" s="39" t="n"/>
      <c r="G85" s="40" t="n"/>
      <c r="H85" s="17" t="n"/>
      <c r="I85" s="17" t="n"/>
      <c r="J85" s="34">
        <f>IF(OR($A85="",$D85="",$F85=""),"",IF($A85="Service Revenue",$D85*$F85,""))</f>
        <v/>
      </c>
      <c r="K85" s="34">
        <f>IF(OR($A85="",$D85="",$F85=""),"",IF(OR($A85="Staffing",$A85="Operating Cost"),$D85*$F85,""))</f>
        <v/>
      </c>
      <c r="L85" s="34">
        <f>IF(OR($A85="",$D85="",$F85=""),"",IF($A85="Startup Cost",$D85*$F85,""))</f>
        <v/>
      </c>
    </row>
    <row r="86" ht="23" customHeight="1">
      <c r="A86" s="17" t="n"/>
      <c r="B86" s="17" t="n"/>
      <c r="C86" s="17" t="n"/>
      <c r="D86" s="18" t="n"/>
      <c r="E86" s="17" t="n"/>
      <c r="F86" s="39" t="n"/>
      <c r="G86" s="40" t="n"/>
      <c r="H86" s="17" t="n"/>
      <c r="I86" s="17" t="n"/>
      <c r="J86" s="32">
        <f>IF(OR($A86="",$D86="",$F86=""),"",IF($A86="Service Revenue",$D86*$F86,""))</f>
        <v/>
      </c>
      <c r="K86" s="32">
        <f>IF(OR($A86="",$D86="",$F86=""),"",IF(OR($A86="Staffing",$A86="Operating Cost"),$D86*$F86,""))</f>
        <v/>
      </c>
      <c r="L86" s="32">
        <f>IF(OR($A86="",$D86="",$F86=""),"",IF($A86="Startup Cost",$D86*$F86,""))</f>
        <v/>
      </c>
    </row>
    <row r="87" ht="23" customHeight="1">
      <c r="A87" s="17" t="n"/>
      <c r="B87" s="17" t="n"/>
      <c r="C87" s="17" t="n"/>
      <c r="D87" s="18" t="n"/>
      <c r="E87" s="17" t="n"/>
      <c r="F87" s="39" t="n"/>
      <c r="G87" s="40" t="n"/>
      <c r="H87" s="17" t="n"/>
      <c r="I87" s="17" t="n"/>
      <c r="J87" s="34">
        <f>IF(OR($A87="",$D87="",$F87=""),"",IF($A87="Service Revenue",$D87*$F87,""))</f>
        <v/>
      </c>
      <c r="K87" s="34">
        <f>IF(OR($A87="",$D87="",$F87=""),"",IF(OR($A87="Staffing",$A87="Operating Cost"),$D87*$F87,""))</f>
        <v/>
      </c>
      <c r="L87" s="34">
        <f>IF(OR($A87="",$D87="",$F87=""),"",IF($A87="Startup Cost",$D87*$F87,""))</f>
        <v/>
      </c>
    </row>
    <row r="88" ht="23" customHeight="1">
      <c r="A88" s="17" t="n"/>
      <c r="B88" s="17" t="n"/>
      <c r="C88" s="17" t="n"/>
      <c r="D88" s="18" t="n"/>
      <c r="E88" s="17" t="n"/>
      <c r="F88" s="39" t="n"/>
      <c r="G88" s="40" t="n"/>
      <c r="H88" s="17" t="n"/>
      <c r="I88" s="17" t="n"/>
      <c r="J88" s="32">
        <f>IF(OR($A88="",$D88="",$F88=""),"",IF($A88="Service Revenue",$D88*$F88,""))</f>
        <v/>
      </c>
      <c r="K88" s="32">
        <f>IF(OR($A88="",$D88="",$F88=""),"",IF(OR($A88="Staffing",$A88="Operating Cost"),$D88*$F88,""))</f>
        <v/>
      </c>
      <c r="L88" s="32">
        <f>IF(OR($A88="",$D88="",$F88=""),"",IF($A88="Startup Cost",$D88*$F88,""))</f>
        <v/>
      </c>
    </row>
    <row r="89" ht="23" customHeight="1">
      <c r="A89" s="17" t="n"/>
      <c r="B89" s="17" t="n"/>
      <c r="C89" s="17" t="n"/>
      <c r="D89" s="18" t="n"/>
      <c r="E89" s="17" t="n"/>
      <c r="F89" s="39" t="n"/>
      <c r="G89" s="40" t="n"/>
      <c r="H89" s="17" t="n"/>
      <c r="I89" s="17" t="n"/>
      <c r="J89" s="34">
        <f>IF(OR($A89="",$D89="",$F89=""),"",IF($A89="Service Revenue",$D89*$F89,""))</f>
        <v/>
      </c>
      <c r="K89" s="34">
        <f>IF(OR($A89="",$D89="",$F89=""),"",IF(OR($A89="Staffing",$A89="Operating Cost"),$D89*$F89,""))</f>
        <v/>
      </c>
      <c r="L89" s="34">
        <f>IF(OR($A89="",$D89="",$F89=""),"",IF($A89="Startup Cost",$D89*$F89,""))</f>
        <v/>
      </c>
    </row>
    <row r="90" ht="23" customHeight="1">
      <c r="A90" s="17" t="n"/>
      <c r="B90" s="17" t="n"/>
      <c r="C90" s="17" t="n"/>
      <c r="D90" s="18" t="n"/>
      <c r="E90" s="17" t="n"/>
      <c r="F90" s="39" t="n"/>
      <c r="G90" s="40" t="n"/>
      <c r="H90" s="17" t="n"/>
      <c r="I90" s="17" t="n"/>
      <c r="J90" s="32">
        <f>IF(OR($A90="",$D90="",$F90=""),"",IF($A90="Service Revenue",$D90*$F90,""))</f>
        <v/>
      </c>
      <c r="K90" s="32">
        <f>IF(OR($A90="",$D90="",$F90=""),"",IF(OR($A90="Staffing",$A90="Operating Cost"),$D90*$F90,""))</f>
        <v/>
      </c>
      <c r="L90" s="32">
        <f>IF(OR($A90="",$D90="",$F90=""),"",IF($A90="Startup Cost",$D90*$F90,""))</f>
        <v/>
      </c>
    </row>
    <row r="91" ht="23" customHeight="1">
      <c r="A91" s="17" t="n"/>
      <c r="B91" s="17" t="n"/>
      <c r="C91" s="17" t="n"/>
      <c r="D91" s="18" t="n"/>
      <c r="E91" s="17" t="n"/>
      <c r="F91" s="39" t="n"/>
      <c r="G91" s="40" t="n"/>
      <c r="H91" s="17" t="n"/>
      <c r="I91" s="17" t="n"/>
      <c r="J91" s="34">
        <f>IF(OR($A91="",$D91="",$F91=""),"",IF($A91="Service Revenue",$D91*$F91,""))</f>
        <v/>
      </c>
      <c r="K91" s="34">
        <f>IF(OR($A91="",$D91="",$F91=""),"",IF(OR($A91="Staffing",$A91="Operating Cost"),$D91*$F91,""))</f>
        <v/>
      </c>
      <c r="L91" s="34">
        <f>IF(OR($A91="",$D91="",$F91=""),"",IF($A91="Startup Cost",$D91*$F91,""))</f>
        <v/>
      </c>
    </row>
    <row r="92" ht="23" customHeight="1">
      <c r="A92" s="17" t="n"/>
      <c r="B92" s="17" t="n"/>
      <c r="C92" s="17" t="n"/>
      <c r="D92" s="18" t="n"/>
      <c r="E92" s="17" t="n"/>
      <c r="F92" s="39" t="n"/>
      <c r="G92" s="40" t="n"/>
      <c r="H92" s="17" t="n"/>
      <c r="I92" s="17" t="n"/>
      <c r="J92" s="32">
        <f>IF(OR($A92="",$D92="",$F92=""),"",IF($A92="Service Revenue",$D92*$F92,""))</f>
        <v/>
      </c>
      <c r="K92" s="32">
        <f>IF(OR($A92="",$D92="",$F92=""),"",IF(OR($A92="Staffing",$A92="Operating Cost"),$D92*$F92,""))</f>
        <v/>
      </c>
      <c r="L92" s="32">
        <f>IF(OR($A92="",$D92="",$F92=""),"",IF($A92="Startup Cost",$D92*$F92,""))</f>
        <v/>
      </c>
    </row>
    <row r="93" ht="23" customHeight="1">
      <c r="A93" s="17" t="n"/>
      <c r="B93" s="17" t="n"/>
      <c r="C93" s="17" t="n"/>
      <c r="D93" s="18" t="n"/>
      <c r="E93" s="17" t="n"/>
      <c r="F93" s="39" t="n"/>
      <c r="G93" s="40" t="n"/>
      <c r="H93" s="17" t="n"/>
      <c r="I93" s="17" t="n"/>
      <c r="J93" s="34">
        <f>IF(OR($A93="",$D93="",$F93=""),"",IF($A93="Service Revenue",$D93*$F93,""))</f>
        <v/>
      </c>
      <c r="K93" s="34">
        <f>IF(OR($A93="",$D93="",$F93=""),"",IF(OR($A93="Staffing",$A93="Operating Cost"),$D93*$F93,""))</f>
        <v/>
      </c>
      <c r="L93" s="34">
        <f>IF(OR($A93="",$D93="",$F93=""),"",IF($A93="Startup Cost",$D93*$F93,""))</f>
        <v/>
      </c>
    </row>
    <row r="94" ht="23" customHeight="1">
      <c r="A94" s="17" t="n"/>
      <c r="B94" s="17" t="n"/>
      <c r="C94" s="17" t="n"/>
      <c r="D94" s="18" t="n"/>
      <c r="E94" s="17" t="n"/>
      <c r="F94" s="39" t="n"/>
      <c r="G94" s="40" t="n"/>
      <c r="H94" s="17" t="n"/>
      <c r="I94" s="17" t="n"/>
      <c r="J94" s="32">
        <f>IF(OR($A94="",$D94="",$F94=""),"",IF($A94="Service Revenue",$D94*$F94,""))</f>
        <v/>
      </c>
      <c r="K94" s="32">
        <f>IF(OR($A94="",$D94="",$F94=""),"",IF(OR($A94="Staffing",$A94="Operating Cost"),$D94*$F94,""))</f>
        <v/>
      </c>
      <c r="L94" s="32">
        <f>IF(OR($A94="",$D94="",$F94=""),"",IF($A94="Startup Cost",$D94*$F94,""))</f>
        <v/>
      </c>
    </row>
    <row r="95" ht="23" customHeight="1">
      <c r="A95" s="17" t="n"/>
      <c r="B95" s="17" t="n"/>
      <c r="C95" s="17" t="n"/>
      <c r="D95" s="18" t="n"/>
      <c r="E95" s="17" t="n"/>
      <c r="F95" s="39" t="n"/>
      <c r="G95" s="40" t="n"/>
      <c r="H95" s="17" t="n"/>
      <c r="I95" s="17" t="n"/>
      <c r="J95" s="34">
        <f>IF(OR($A95="",$D95="",$F95=""),"",IF($A95="Service Revenue",$D95*$F95,""))</f>
        <v/>
      </c>
      <c r="K95" s="34">
        <f>IF(OR($A95="",$D95="",$F95=""),"",IF(OR($A95="Staffing",$A95="Operating Cost"),$D95*$F95,""))</f>
        <v/>
      </c>
      <c r="L95" s="34">
        <f>IF(OR($A95="",$D95="",$F95=""),"",IF($A95="Startup Cost",$D95*$F95,""))</f>
        <v/>
      </c>
    </row>
    <row r="96" ht="23" customHeight="1">
      <c r="A96" s="17" t="n"/>
      <c r="B96" s="17" t="n"/>
      <c r="C96" s="17" t="n"/>
      <c r="D96" s="18" t="n"/>
      <c r="E96" s="17" t="n"/>
      <c r="F96" s="39" t="n"/>
      <c r="G96" s="40" t="n"/>
      <c r="H96" s="17" t="n"/>
      <c r="I96" s="17" t="n"/>
      <c r="J96" s="32">
        <f>IF(OR($A96="",$D96="",$F96=""),"",IF($A96="Service Revenue",$D96*$F96,""))</f>
        <v/>
      </c>
      <c r="K96" s="32">
        <f>IF(OR($A96="",$D96="",$F96=""),"",IF(OR($A96="Staffing",$A96="Operating Cost"),$D96*$F96,""))</f>
        <v/>
      </c>
      <c r="L96" s="32">
        <f>IF(OR($A96="",$D96="",$F96=""),"",IF($A96="Startup Cost",$D96*$F96,""))</f>
        <v/>
      </c>
    </row>
    <row r="97" ht="23" customHeight="1">
      <c r="A97" s="17" t="n"/>
      <c r="B97" s="17" t="n"/>
      <c r="C97" s="17" t="n"/>
      <c r="D97" s="18" t="n"/>
      <c r="E97" s="17" t="n"/>
      <c r="F97" s="39" t="n"/>
      <c r="G97" s="40" t="n"/>
      <c r="H97" s="17" t="n"/>
      <c r="I97" s="17" t="n"/>
      <c r="J97" s="34">
        <f>IF(OR($A97="",$D97="",$F97=""),"",IF($A97="Service Revenue",$D97*$F97,""))</f>
        <v/>
      </c>
      <c r="K97" s="34">
        <f>IF(OR($A97="",$D97="",$F97=""),"",IF(OR($A97="Staffing",$A97="Operating Cost"),$D97*$F97,""))</f>
        <v/>
      </c>
      <c r="L97" s="34">
        <f>IF(OR($A97="",$D97="",$F97=""),"",IF($A97="Startup Cost",$D97*$F97,""))</f>
        <v/>
      </c>
    </row>
    <row r="98" ht="23" customHeight="1">
      <c r="A98" s="17" t="n"/>
      <c r="B98" s="17" t="n"/>
      <c r="C98" s="17" t="n"/>
      <c r="D98" s="18" t="n"/>
      <c r="E98" s="17" t="n"/>
      <c r="F98" s="39" t="n"/>
      <c r="G98" s="40" t="n"/>
      <c r="H98" s="17" t="n"/>
      <c r="I98" s="17" t="n"/>
      <c r="J98" s="32">
        <f>IF(OR($A98="",$D98="",$F98=""),"",IF($A98="Service Revenue",$D98*$F98,""))</f>
        <v/>
      </c>
      <c r="K98" s="32">
        <f>IF(OR($A98="",$D98="",$F98=""),"",IF(OR($A98="Staffing",$A98="Operating Cost"),$D98*$F98,""))</f>
        <v/>
      </c>
      <c r="L98" s="32">
        <f>IF(OR($A98="",$D98="",$F98=""),"",IF($A98="Startup Cost",$D98*$F98,""))</f>
        <v/>
      </c>
    </row>
    <row r="99" ht="23" customHeight="1">
      <c r="A99" s="17" t="n"/>
      <c r="B99" s="17" t="n"/>
      <c r="C99" s="17" t="n"/>
      <c r="D99" s="18" t="n"/>
      <c r="E99" s="17" t="n"/>
      <c r="F99" s="39" t="n"/>
      <c r="G99" s="40" t="n"/>
      <c r="H99" s="17" t="n"/>
      <c r="I99" s="17" t="n"/>
      <c r="J99" s="34">
        <f>IF(OR($A99="",$D99="",$F99=""),"",IF($A99="Service Revenue",$D99*$F99,""))</f>
        <v/>
      </c>
      <c r="K99" s="34">
        <f>IF(OR($A99="",$D99="",$F99=""),"",IF(OR($A99="Staffing",$A99="Operating Cost"),$D99*$F99,""))</f>
        <v/>
      </c>
      <c r="L99" s="34">
        <f>IF(OR($A99="",$D99="",$F99=""),"",IF($A99="Startup Cost",$D99*$F99,""))</f>
        <v/>
      </c>
    </row>
    <row r="100" ht="23" customHeight="1">
      <c r="A100" s="17" t="n"/>
      <c r="B100" s="17" t="n"/>
      <c r="C100" s="17" t="n"/>
      <c r="D100" s="18" t="n"/>
      <c r="E100" s="17" t="n"/>
      <c r="F100" s="39" t="n"/>
      <c r="G100" s="40" t="n"/>
      <c r="H100" s="17" t="n"/>
      <c r="I100" s="17" t="n"/>
      <c r="J100" s="32">
        <f>IF(OR($A100="",$D100="",$F100=""),"",IF($A100="Service Revenue",$D100*$F100,""))</f>
        <v/>
      </c>
      <c r="K100" s="32">
        <f>IF(OR($A100="",$D100="",$F100=""),"",IF(OR($A100="Staffing",$A100="Operating Cost"),$D100*$F100,""))</f>
        <v/>
      </c>
      <c r="L100" s="32">
        <f>IF(OR($A100="",$D100="",$F100=""),"",IF($A100="Startup Cost",$D100*$F100,""))</f>
        <v/>
      </c>
    </row>
    <row r="101" ht="23" customHeight="1">
      <c r="A101" s="17" t="n"/>
      <c r="B101" s="17" t="n"/>
      <c r="C101" s="17" t="n"/>
      <c r="D101" s="18" t="n"/>
      <c r="E101" s="17" t="n"/>
      <c r="F101" s="39" t="n"/>
      <c r="G101" s="40" t="n"/>
      <c r="H101" s="17" t="n"/>
      <c r="I101" s="17" t="n"/>
      <c r="J101" s="34">
        <f>IF(OR($A101="",$D101="",$F101=""),"",IF($A101="Service Revenue",$D101*$F101,""))</f>
        <v/>
      </c>
      <c r="K101" s="34">
        <f>IF(OR($A101="",$D101="",$F101=""),"",IF(OR($A101="Staffing",$A101="Operating Cost"),$D101*$F101,""))</f>
        <v/>
      </c>
      <c r="L101" s="34">
        <f>IF(OR($A101="",$D101="",$F101=""),"",IF($A101="Startup Cost",$D101*$F101,""))</f>
        <v/>
      </c>
    </row>
    <row r="102" ht="23" customHeight="1">
      <c r="A102" s="17" t="n"/>
      <c r="B102" s="17" t="n"/>
      <c r="C102" s="17" t="n"/>
      <c r="D102" s="18" t="n"/>
      <c r="E102" s="17" t="n"/>
      <c r="F102" s="39" t="n"/>
      <c r="G102" s="40" t="n"/>
      <c r="H102" s="17" t="n"/>
      <c r="I102" s="17" t="n"/>
      <c r="J102" s="32">
        <f>IF(OR($A102="",$D102="",$F102=""),"",IF($A102="Service Revenue",$D102*$F102,""))</f>
        <v/>
      </c>
      <c r="K102" s="32">
        <f>IF(OR($A102="",$D102="",$F102=""),"",IF(OR($A102="Staffing",$A102="Operating Cost"),$D102*$F102,""))</f>
        <v/>
      </c>
      <c r="L102" s="32">
        <f>IF(OR($A102="",$D102="",$F102=""),"",IF($A102="Startup Cost",$D102*$F102,""))</f>
        <v/>
      </c>
    </row>
    <row r="103" ht="23" customHeight="1">
      <c r="A103" s="17" t="n"/>
      <c r="B103" s="17" t="n"/>
      <c r="C103" s="17" t="n"/>
      <c r="D103" s="18" t="n"/>
      <c r="E103" s="17" t="n"/>
      <c r="F103" s="39" t="n"/>
      <c r="G103" s="40" t="n"/>
      <c r="H103" s="17" t="n"/>
      <c r="I103" s="17" t="n"/>
      <c r="J103" s="34">
        <f>IF(OR($A103="",$D103="",$F103=""),"",IF($A103="Service Revenue",$D103*$F103,""))</f>
        <v/>
      </c>
      <c r="K103" s="34">
        <f>IF(OR($A103="",$D103="",$F103=""),"",IF(OR($A103="Staffing",$A103="Operating Cost"),$D103*$F103,""))</f>
        <v/>
      </c>
      <c r="L103" s="34">
        <f>IF(OR($A103="",$D103="",$F103=""),"",IF($A103="Startup Cost",$D103*$F103,""))</f>
        <v/>
      </c>
    </row>
    <row r="104" ht="23" customHeight="1">
      <c r="A104" s="17" t="n"/>
      <c r="B104" s="17" t="n"/>
      <c r="C104" s="17" t="n"/>
      <c r="D104" s="18" t="n"/>
      <c r="E104" s="17" t="n"/>
      <c r="F104" s="39" t="n"/>
      <c r="G104" s="40" t="n"/>
      <c r="H104" s="17" t="n"/>
      <c r="I104" s="17" t="n"/>
      <c r="J104" s="32">
        <f>IF(OR($A104="",$D104="",$F104=""),"",IF($A104="Service Revenue",$D104*$F104,""))</f>
        <v/>
      </c>
      <c r="K104" s="32">
        <f>IF(OR($A104="",$D104="",$F104=""),"",IF(OR($A104="Staffing",$A104="Operating Cost"),$D104*$F104,""))</f>
        <v/>
      </c>
      <c r="L104" s="32">
        <f>IF(OR($A104="",$D104="",$F104=""),"",IF($A104="Startup Cost",$D104*$F104,""))</f>
        <v/>
      </c>
    </row>
  </sheetData>
  <autoFilter ref="A4:L104"/>
  <mergeCells count="1">
    <mergeCell ref="A1:L2"/>
  </mergeCells>
  <conditionalFormatting sqref="A5:L104">
    <cfRule type="expression" priority="1" dxfId="0">
      <formula>$I5="On hold"</formula>
    </cfRule>
  </conditionalFormatting>
  <dataValidations count="7">
    <dataValidation sqref="A5:A104" showDropDown="0" showInputMessage="0" showErrorMessage="0" allowBlank="0" errorTitle="Plan Area Check" error="Choose a listed plan area." promptTitle="Plan Area" prompt="Select the purpose of this planning line." type="list">
      <formula1>"Service Revenue,Staffing,Operating Cost,Startup Cost"</formula1>
    </dataValidation>
    <dataValidation sqref="D5:D104" showDropDown="0" showInputMessage="0" showErrorMessage="0" allowBlank="0" errorTitle="Quantity Check" error="Enter a quantity from 0 through 100,000." type="decimal" operator="between">
      <formula1>0</formula1>
      <formula2>100000</formula2>
    </dataValidation>
    <dataValidation sqref="E5:E104" showDropDown="0" showInputMessage="0" showErrorMessage="0" allowBlank="0" errorTitle="Unit Check" error="Choose a listed planning unit." type="list">
      <formula1>"jobs/month,full-time role,monthly item,each"</formula1>
    </dataValidation>
    <dataValidation sqref="F5:F104" showDropDown="0" showInputMessage="0" showErrorMessage="0" allowBlank="0" errorTitle="Amount Check" error="Enter a nonnegative amount no greater than $10,000,000." type="decimal" operator="between">
      <formula1>0</formula1>
      <formula2>10000000</formula2>
    </dataValidation>
    <dataValidation sqref="G5:G104" showDropDown="0" showInputMessage="0" showErrorMessage="0" allowBlank="0" errorTitle="Date Check" error="Enter a date within 10 years before or after today." type="date" operator="between">
      <formula1>TODAY()-3650</formula1>
      <formula2>TODAY()+3650</formula2>
    </dataValidation>
    <dataValidation sqref="H5:H104" showDropDown="0" showInputMessage="0" showErrorMessage="0" allowBlank="0" errorTitle="Responsibility Check" error="Choose a listed fictional planning role." type="list">
      <formula1>"Owner,Operations Lead,Sales Lead,Service Lead"</formula1>
    </dataValidation>
    <dataValidation sqref="I5:I104" showDropDown="0" showInputMessage="0" showErrorMessage="0" allowBlank="0" errorTitle="Status Check" error="Choose a listed internal planning status." type="list">
      <formula1>"Planned,In progress,Complete,On hold"</formula1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I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16" customWidth="1" min="4" max="4"/>
    <col width="16" customWidth="1" min="5" max="5"/>
    <col width="18" customWidth="1" min="6" max="6"/>
    <col width="24" customWidth="1" min="7" max="7"/>
    <col width="17" customWidth="1" min="8" max="8"/>
    <col width="27" customWidth="1" min="9" max="9"/>
  </cols>
  <sheetData>
    <row r="1" ht="25" customHeight="1">
      <c r="A1" s="1" t="inlineStr">
        <is>
          <t>Monthly Projection — Formula-Generated Planning Scenario</t>
        </is>
      </c>
      <c r="B1" s="26" t="n"/>
      <c r="C1" s="26" t="n"/>
      <c r="D1" s="26" t="n"/>
      <c r="E1" s="26" t="n"/>
      <c r="F1" s="26" t="n"/>
      <c r="G1" s="26" t="n"/>
      <c r="H1" s="26" t="n"/>
      <c r="I1" s="27" t="n"/>
    </row>
    <row r="2" ht="15" customHeight="1">
      <c r="A2" s="28" t="n"/>
      <c r="B2" s="29" t="n"/>
      <c r="C2" s="29" t="n"/>
      <c r="D2" s="29" t="n"/>
      <c r="E2" s="29" t="n"/>
      <c r="F2" s="29" t="n"/>
      <c r="G2" s="29" t="n"/>
      <c r="H2" s="29" t="n"/>
      <c r="I2" s="30" t="n"/>
    </row>
    <row r="3" ht="24" customHeight="1">
      <c r="A3" s="15" t="inlineStr">
        <is>
          <t>Projection results depend only on the editable assumptions and planning lines in this workbook.</t>
        </is>
      </c>
    </row>
    <row r="4" ht="30" customHeight="1">
      <c r="A4" s="16" t="inlineStr">
        <is>
          <t>Month</t>
        </is>
      </c>
      <c r="B4" s="16" t="inlineStr">
        <is>
          <t>Base Revenue</t>
        </is>
      </c>
      <c r="C4" s="16" t="inlineStr">
        <is>
          <t>Projected Revenue</t>
        </is>
      </c>
      <c r="D4" s="16" t="inlineStr">
        <is>
          <t>Fixed Cost</t>
        </is>
      </c>
      <c r="E4" s="16" t="inlineStr">
        <is>
          <t>Variable Cost</t>
        </is>
      </c>
      <c r="F4" s="16" t="inlineStr">
        <is>
          <t>Operating Result</t>
        </is>
      </c>
      <c r="G4" s="16" t="inlineStr">
        <is>
          <t>Cumulative Operating Result</t>
        </is>
      </c>
      <c r="H4" s="16" t="inlineStr">
        <is>
          <t>Ending Cash</t>
        </is>
      </c>
      <c r="I4" s="16" t="inlineStr">
        <is>
          <t>First Nonnegative Month Marker</t>
        </is>
      </c>
    </row>
    <row r="5" ht="22" customHeight="1">
      <c r="A5" s="33">
        <f>IF(ROW()-4&lt;=Assumptions!$B$5,DATE(YEAR(Assumptions!$B$4),MONTH(Assumptions!$B$4)+ROW()-5,1),"")</f>
        <v/>
      </c>
      <c r="B5" s="34">
        <f>IF($A5="","",IF(COUNT('Plan Inputs'!$J$5:$J$104)=0,"",SUM('Plan Inputs'!$J$5:$J$104)))</f>
        <v/>
      </c>
      <c r="C5" s="34">
        <f>IF(OR($A5="",$B5="",Assumptions!$B$6=""),"",$B5*POWER(1+Assumptions!$B$6,(ROW()-5)/12))</f>
        <v/>
      </c>
      <c r="D5" s="34">
        <f>IF($A5="","",IF(OR(COUNT('Plan Inputs'!$K$5:$K$104)=0,Assumptions!$B$7=""),"",SUM('Plan Inputs'!$K$5:$K$104)*POWER(1+Assumptions!$B$7,(ROW()-5)/12)))</f>
        <v/>
      </c>
      <c r="E5" s="34">
        <f>IF(OR($A5="",$C5="",Assumptions!$B$8=""),"",$C5*Assumptions!$B$8)</f>
        <v/>
      </c>
      <c r="F5" s="34">
        <f>IF(OR($A5="",$C5="",$D5="",$E5=""),"",$C5-$D5-$E5)</f>
        <v/>
      </c>
      <c r="G5" s="34">
        <f>IF($F5="","",SUM($F$5:$F5))</f>
        <v/>
      </c>
      <c r="H5" s="34">
        <f>IF(OR($G5="",Assumptions!$B$9="",Assumptions!$B$10="",Assumptions!$B$11="",COUNT('Plan Inputs'!$L$5:$L$104)=0),"",Assumptions!$B$9+Assumptions!$B$10-SUM('Plan Inputs'!$L$5:$L$104)*(1+Assumptions!$B$11)+$G5)</f>
        <v/>
      </c>
      <c r="I5" s="33">
        <f>IF($F5="","",IF(AND($F5&gt;=0,COUNTIF($F$5:$F5,"&gt;=0")=1),$A5,""))</f>
        <v/>
      </c>
    </row>
    <row r="6" ht="22" customHeight="1">
      <c r="A6" s="31">
        <f>IF(ROW()-4&lt;=Assumptions!$B$5,DATE(YEAR(Assumptions!$B$4),MONTH(Assumptions!$B$4)+ROW()-5,1),"")</f>
        <v/>
      </c>
      <c r="B6" s="32">
        <f>IF($A6="","",IF(COUNT('Plan Inputs'!$J$5:$J$104)=0,"",SUM('Plan Inputs'!$J$5:$J$104)))</f>
        <v/>
      </c>
      <c r="C6" s="32">
        <f>IF(OR($A6="",$B6="",Assumptions!$B$6=""),"",$B6*POWER(1+Assumptions!$B$6,(ROW()-5)/12))</f>
        <v/>
      </c>
      <c r="D6" s="32">
        <f>IF($A6="","",IF(OR(COUNT('Plan Inputs'!$K$5:$K$104)=0,Assumptions!$B$7=""),"",SUM('Plan Inputs'!$K$5:$K$104)*POWER(1+Assumptions!$B$7,(ROW()-5)/12)))</f>
        <v/>
      </c>
      <c r="E6" s="32">
        <f>IF(OR($A6="",$C6="",Assumptions!$B$8=""),"",$C6*Assumptions!$B$8)</f>
        <v/>
      </c>
      <c r="F6" s="32">
        <f>IF(OR($A6="",$C6="",$D6="",$E6=""),"",$C6-$D6-$E6)</f>
        <v/>
      </c>
      <c r="G6" s="32">
        <f>IF($F6="","",SUM($F$5:$F6))</f>
        <v/>
      </c>
      <c r="H6" s="32">
        <f>IF(OR($G6="",Assumptions!$B$9="",Assumptions!$B$10="",Assumptions!$B$11="",COUNT('Plan Inputs'!$L$5:$L$104)=0),"",Assumptions!$B$9+Assumptions!$B$10-SUM('Plan Inputs'!$L$5:$L$104)*(1+Assumptions!$B$11)+$G6)</f>
        <v/>
      </c>
      <c r="I6" s="31">
        <f>IF($F6="","",IF(AND($F6&gt;=0,COUNTIF($F$5:$F6,"&gt;=0")=1),$A6,""))</f>
        <v/>
      </c>
    </row>
    <row r="7" ht="22" customHeight="1">
      <c r="A7" s="33">
        <f>IF(ROW()-4&lt;=Assumptions!$B$5,DATE(YEAR(Assumptions!$B$4),MONTH(Assumptions!$B$4)+ROW()-5,1),"")</f>
        <v/>
      </c>
      <c r="B7" s="34">
        <f>IF($A7="","",IF(COUNT('Plan Inputs'!$J$5:$J$104)=0,"",SUM('Plan Inputs'!$J$5:$J$104)))</f>
        <v/>
      </c>
      <c r="C7" s="34">
        <f>IF(OR($A7="",$B7="",Assumptions!$B$6=""),"",$B7*POWER(1+Assumptions!$B$6,(ROW()-5)/12))</f>
        <v/>
      </c>
      <c r="D7" s="34">
        <f>IF($A7="","",IF(OR(COUNT('Plan Inputs'!$K$5:$K$104)=0,Assumptions!$B$7=""),"",SUM('Plan Inputs'!$K$5:$K$104)*POWER(1+Assumptions!$B$7,(ROW()-5)/12)))</f>
        <v/>
      </c>
      <c r="E7" s="34">
        <f>IF(OR($A7="",$C7="",Assumptions!$B$8=""),"",$C7*Assumptions!$B$8)</f>
        <v/>
      </c>
      <c r="F7" s="34">
        <f>IF(OR($A7="",$C7="",$D7="",$E7=""),"",$C7-$D7-$E7)</f>
        <v/>
      </c>
      <c r="G7" s="34">
        <f>IF($F7="","",SUM($F$5:$F7))</f>
        <v/>
      </c>
      <c r="H7" s="34">
        <f>IF(OR($G7="",Assumptions!$B$9="",Assumptions!$B$10="",Assumptions!$B$11="",COUNT('Plan Inputs'!$L$5:$L$104)=0),"",Assumptions!$B$9+Assumptions!$B$10-SUM('Plan Inputs'!$L$5:$L$104)*(1+Assumptions!$B$11)+$G7)</f>
        <v/>
      </c>
      <c r="I7" s="33">
        <f>IF($F7="","",IF(AND($F7&gt;=0,COUNTIF($F$5:$F7,"&gt;=0")=1),$A7,""))</f>
        <v/>
      </c>
    </row>
    <row r="8" ht="22" customHeight="1">
      <c r="A8" s="31">
        <f>IF(ROW()-4&lt;=Assumptions!$B$5,DATE(YEAR(Assumptions!$B$4),MONTH(Assumptions!$B$4)+ROW()-5,1),"")</f>
        <v/>
      </c>
      <c r="B8" s="32">
        <f>IF($A8="","",IF(COUNT('Plan Inputs'!$J$5:$J$104)=0,"",SUM('Plan Inputs'!$J$5:$J$104)))</f>
        <v/>
      </c>
      <c r="C8" s="32">
        <f>IF(OR($A8="",$B8="",Assumptions!$B$6=""),"",$B8*POWER(1+Assumptions!$B$6,(ROW()-5)/12))</f>
        <v/>
      </c>
      <c r="D8" s="32">
        <f>IF($A8="","",IF(OR(COUNT('Plan Inputs'!$K$5:$K$104)=0,Assumptions!$B$7=""),"",SUM('Plan Inputs'!$K$5:$K$104)*POWER(1+Assumptions!$B$7,(ROW()-5)/12)))</f>
        <v/>
      </c>
      <c r="E8" s="32">
        <f>IF(OR($A8="",$C8="",Assumptions!$B$8=""),"",$C8*Assumptions!$B$8)</f>
        <v/>
      </c>
      <c r="F8" s="32">
        <f>IF(OR($A8="",$C8="",$D8="",$E8=""),"",$C8-$D8-$E8)</f>
        <v/>
      </c>
      <c r="G8" s="32">
        <f>IF($F8="","",SUM($F$5:$F8))</f>
        <v/>
      </c>
      <c r="H8" s="32">
        <f>IF(OR($G8="",Assumptions!$B$9="",Assumptions!$B$10="",Assumptions!$B$11="",COUNT('Plan Inputs'!$L$5:$L$104)=0),"",Assumptions!$B$9+Assumptions!$B$10-SUM('Plan Inputs'!$L$5:$L$104)*(1+Assumptions!$B$11)+$G8)</f>
        <v/>
      </c>
      <c r="I8" s="31">
        <f>IF($F8="","",IF(AND($F8&gt;=0,COUNTIF($F$5:$F8,"&gt;=0")=1),$A8,""))</f>
        <v/>
      </c>
    </row>
    <row r="9" ht="22" customHeight="1">
      <c r="A9" s="33">
        <f>IF(ROW()-4&lt;=Assumptions!$B$5,DATE(YEAR(Assumptions!$B$4),MONTH(Assumptions!$B$4)+ROW()-5,1),"")</f>
        <v/>
      </c>
      <c r="B9" s="34">
        <f>IF($A9="","",IF(COUNT('Plan Inputs'!$J$5:$J$104)=0,"",SUM('Plan Inputs'!$J$5:$J$104)))</f>
        <v/>
      </c>
      <c r="C9" s="34">
        <f>IF(OR($A9="",$B9="",Assumptions!$B$6=""),"",$B9*POWER(1+Assumptions!$B$6,(ROW()-5)/12))</f>
        <v/>
      </c>
      <c r="D9" s="34">
        <f>IF($A9="","",IF(OR(COUNT('Plan Inputs'!$K$5:$K$104)=0,Assumptions!$B$7=""),"",SUM('Plan Inputs'!$K$5:$K$104)*POWER(1+Assumptions!$B$7,(ROW()-5)/12)))</f>
        <v/>
      </c>
      <c r="E9" s="34">
        <f>IF(OR($A9="",$C9="",Assumptions!$B$8=""),"",$C9*Assumptions!$B$8)</f>
        <v/>
      </c>
      <c r="F9" s="34">
        <f>IF(OR($A9="",$C9="",$D9="",$E9=""),"",$C9-$D9-$E9)</f>
        <v/>
      </c>
      <c r="G9" s="34">
        <f>IF($F9="","",SUM($F$5:$F9))</f>
        <v/>
      </c>
      <c r="H9" s="34">
        <f>IF(OR($G9="",Assumptions!$B$9="",Assumptions!$B$10="",Assumptions!$B$11="",COUNT('Plan Inputs'!$L$5:$L$104)=0),"",Assumptions!$B$9+Assumptions!$B$10-SUM('Plan Inputs'!$L$5:$L$104)*(1+Assumptions!$B$11)+$G9)</f>
        <v/>
      </c>
      <c r="I9" s="33">
        <f>IF($F9="","",IF(AND($F9&gt;=0,COUNTIF($F$5:$F9,"&gt;=0")=1),$A9,""))</f>
        <v/>
      </c>
    </row>
    <row r="10" ht="22" customHeight="1">
      <c r="A10" s="31">
        <f>IF(ROW()-4&lt;=Assumptions!$B$5,DATE(YEAR(Assumptions!$B$4),MONTH(Assumptions!$B$4)+ROW()-5,1),"")</f>
        <v/>
      </c>
      <c r="B10" s="32">
        <f>IF($A10="","",IF(COUNT('Plan Inputs'!$J$5:$J$104)=0,"",SUM('Plan Inputs'!$J$5:$J$104)))</f>
        <v/>
      </c>
      <c r="C10" s="32">
        <f>IF(OR($A10="",$B10="",Assumptions!$B$6=""),"",$B10*POWER(1+Assumptions!$B$6,(ROW()-5)/12))</f>
        <v/>
      </c>
      <c r="D10" s="32">
        <f>IF($A10="","",IF(OR(COUNT('Plan Inputs'!$K$5:$K$104)=0,Assumptions!$B$7=""),"",SUM('Plan Inputs'!$K$5:$K$104)*POWER(1+Assumptions!$B$7,(ROW()-5)/12)))</f>
        <v/>
      </c>
      <c r="E10" s="32">
        <f>IF(OR($A10="",$C10="",Assumptions!$B$8=""),"",$C10*Assumptions!$B$8)</f>
        <v/>
      </c>
      <c r="F10" s="32">
        <f>IF(OR($A10="",$C10="",$D10="",$E10=""),"",$C10-$D10-$E10)</f>
        <v/>
      </c>
      <c r="G10" s="32">
        <f>IF($F10="","",SUM($F$5:$F10))</f>
        <v/>
      </c>
      <c r="H10" s="32">
        <f>IF(OR($G10="",Assumptions!$B$9="",Assumptions!$B$10="",Assumptions!$B$11="",COUNT('Plan Inputs'!$L$5:$L$104)=0),"",Assumptions!$B$9+Assumptions!$B$10-SUM('Plan Inputs'!$L$5:$L$104)*(1+Assumptions!$B$11)+$G10)</f>
        <v/>
      </c>
      <c r="I10" s="31">
        <f>IF($F10="","",IF(AND($F10&gt;=0,COUNTIF($F$5:$F10,"&gt;=0")=1),$A10,""))</f>
        <v/>
      </c>
    </row>
    <row r="11" ht="22" customHeight="1">
      <c r="A11" s="33">
        <f>IF(ROW()-4&lt;=Assumptions!$B$5,DATE(YEAR(Assumptions!$B$4),MONTH(Assumptions!$B$4)+ROW()-5,1),"")</f>
        <v/>
      </c>
      <c r="B11" s="34">
        <f>IF($A11="","",IF(COUNT('Plan Inputs'!$J$5:$J$104)=0,"",SUM('Plan Inputs'!$J$5:$J$104)))</f>
        <v/>
      </c>
      <c r="C11" s="34">
        <f>IF(OR($A11="",$B11="",Assumptions!$B$6=""),"",$B11*POWER(1+Assumptions!$B$6,(ROW()-5)/12))</f>
        <v/>
      </c>
      <c r="D11" s="34">
        <f>IF($A11="","",IF(OR(COUNT('Plan Inputs'!$K$5:$K$104)=0,Assumptions!$B$7=""),"",SUM('Plan Inputs'!$K$5:$K$104)*POWER(1+Assumptions!$B$7,(ROW()-5)/12)))</f>
        <v/>
      </c>
      <c r="E11" s="34">
        <f>IF(OR($A11="",$C11="",Assumptions!$B$8=""),"",$C11*Assumptions!$B$8)</f>
        <v/>
      </c>
      <c r="F11" s="34">
        <f>IF(OR($A11="",$C11="",$D11="",$E11=""),"",$C11-$D11-$E11)</f>
        <v/>
      </c>
      <c r="G11" s="34">
        <f>IF($F11="","",SUM($F$5:$F11))</f>
        <v/>
      </c>
      <c r="H11" s="34">
        <f>IF(OR($G11="",Assumptions!$B$9="",Assumptions!$B$10="",Assumptions!$B$11="",COUNT('Plan Inputs'!$L$5:$L$104)=0),"",Assumptions!$B$9+Assumptions!$B$10-SUM('Plan Inputs'!$L$5:$L$104)*(1+Assumptions!$B$11)+$G11)</f>
        <v/>
      </c>
      <c r="I11" s="33">
        <f>IF($F11="","",IF(AND($F11&gt;=0,COUNTIF($F$5:$F11,"&gt;=0")=1),$A11,""))</f>
        <v/>
      </c>
    </row>
    <row r="12" ht="22" customHeight="1">
      <c r="A12" s="31">
        <f>IF(ROW()-4&lt;=Assumptions!$B$5,DATE(YEAR(Assumptions!$B$4),MONTH(Assumptions!$B$4)+ROW()-5,1),"")</f>
        <v/>
      </c>
      <c r="B12" s="32">
        <f>IF($A12="","",IF(COUNT('Plan Inputs'!$J$5:$J$104)=0,"",SUM('Plan Inputs'!$J$5:$J$104)))</f>
        <v/>
      </c>
      <c r="C12" s="32">
        <f>IF(OR($A12="",$B12="",Assumptions!$B$6=""),"",$B12*POWER(1+Assumptions!$B$6,(ROW()-5)/12))</f>
        <v/>
      </c>
      <c r="D12" s="32">
        <f>IF($A12="","",IF(OR(COUNT('Plan Inputs'!$K$5:$K$104)=0,Assumptions!$B$7=""),"",SUM('Plan Inputs'!$K$5:$K$104)*POWER(1+Assumptions!$B$7,(ROW()-5)/12)))</f>
        <v/>
      </c>
      <c r="E12" s="32">
        <f>IF(OR($A12="",$C12="",Assumptions!$B$8=""),"",$C12*Assumptions!$B$8)</f>
        <v/>
      </c>
      <c r="F12" s="32">
        <f>IF(OR($A12="",$C12="",$D12="",$E12=""),"",$C12-$D12-$E12)</f>
        <v/>
      </c>
      <c r="G12" s="32">
        <f>IF($F12="","",SUM($F$5:$F12))</f>
        <v/>
      </c>
      <c r="H12" s="32">
        <f>IF(OR($G12="",Assumptions!$B$9="",Assumptions!$B$10="",Assumptions!$B$11="",COUNT('Plan Inputs'!$L$5:$L$104)=0),"",Assumptions!$B$9+Assumptions!$B$10-SUM('Plan Inputs'!$L$5:$L$104)*(1+Assumptions!$B$11)+$G12)</f>
        <v/>
      </c>
      <c r="I12" s="31">
        <f>IF($F12="","",IF(AND($F12&gt;=0,COUNTIF($F$5:$F12,"&gt;=0")=1),$A12,""))</f>
        <v/>
      </c>
    </row>
    <row r="13" ht="22" customHeight="1">
      <c r="A13" s="33">
        <f>IF(ROW()-4&lt;=Assumptions!$B$5,DATE(YEAR(Assumptions!$B$4),MONTH(Assumptions!$B$4)+ROW()-5,1),"")</f>
        <v/>
      </c>
      <c r="B13" s="34">
        <f>IF($A13="","",IF(COUNT('Plan Inputs'!$J$5:$J$104)=0,"",SUM('Plan Inputs'!$J$5:$J$104)))</f>
        <v/>
      </c>
      <c r="C13" s="34">
        <f>IF(OR($A13="",$B13="",Assumptions!$B$6=""),"",$B13*POWER(1+Assumptions!$B$6,(ROW()-5)/12))</f>
        <v/>
      </c>
      <c r="D13" s="34">
        <f>IF($A13="","",IF(OR(COUNT('Plan Inputs'!$K$5:$K$104)=0,Assumptions!$B$7=""),"",SUM('Plan Inputs'!$K$5:$K$104)*POWER(1+Assumptions!$B$7,(ROW()-5)/12)))</f>
        <v/>
      </c>
      <c r="E13" s="34">
        <f>IF(OR($A13="",$C13="",Assumptions!$B$8=""),"",$C13*Assumptions!$B$8)</f>
        <v/>
      </c>
      <c r="F13" s="34">
        <f>IF(OR($A13="",$C13="",$D13="",$E13=""),"",$C13-$D13-$E13)</f>
        <v/>
      </c>
      <c r="G13" s="34">
        <f>IF($F13="","",SUM($F$5:$F13))</f>
        <v/>
      </c>
      <c r="H13" s="34">
        <f>IF(OR($G13="",Assumptions!$B$9="",Assumptions!$B$10="",Assumptions!$B$11="",COUNT('Plan Inputs'!$L$5:$L$104)=0),"",Assumptions!$B$9+Assumptions!$B$10-SUM('Plan Inputs'!$L$5:$L$104)*(1+Assumptions!$B$11)+$G13)</f>
        <v/>
      </c>
      <c r="I13" s="33">
        <f>IF($F13="","",IF(AND($F13&gt;=0,COUNTIF($F$5:$F13,"&gt;=0")=1),$A13,""))</f>
        <v/>
      </c>
    </row>
    <row r="14" ht="22" customHeight="1">
      <c r="A14" s="31">
        <f>IF(ROW()-4&lt;=Assumptions!$B$5,DATE(YEAR(Assumptions!$B$4),MONTH(Assumptions!$B$4)+ROW()-5,1),"")</f>
        <v/>
      </c>
      <c r="B14" s="32">
        <f>IF($A14="","",IF(COUNT('Plan Inputs'!$J$5:$J$104)=0,"",SUM('Plan Inputs'!$J$5:$J$104)))</f>
        <v/>
      </c>
      <c r="C14" s="32">
        <f>IF(OR($A14="",$B14="",Assumptions!$B$6=""),"",$B14*POWER(1+Assumptions!$B$6,(ROW()-5)/12))</f>
        <v/>
      </c>
      <c r="D14" s="32">
        <f>IF($A14="","",IF(OR(COUNT('Plan Inputs'!$K$5:$K$104)=0,Assumptions!$B$7=""),"",SUM('Plan Inputs'!$K$5:$K$104)*POWER(1+Assumptions!$B$7,(ROW()-5)/12)))</f>
        <v/>
      </c>
      <c r="E14" s="32">
        <f>IF(OR($A14="",$C14="",Assumptions!$B$8=""),"",$C14*Assumptions!$B$8)</f>
        <v/>
      </c>
      <c r="F14" s="32">
        <f>IF(OR($A14="",$C14="",$D14="",$E14=""),"",$C14-$D14-$E14)</f>
        <v/>
      </c>
      <c r="G14" s="32">
        <f>IF($F14="","",SUM($F$5:$F14))</f>
        <v/>
      </c>
      <c r="H14" s="32">
        <f>IF(OR($G14="",Assumptions!$B$9="",Assumptions!$B$10="",Assumptions!$B$11="",COUNT('Plan Inputs'!$L$5:$L$104)=0),"",Assumptions!$B$9+Assumptions!$B$10-SUM('Plan Inputs'!$L$5:$L$104)*(1+Assumptions!$B$11)+$G14)</f>
        <v/>
      </c>
      <c r="I14" s="31">
        <f>IF($F14="","",IF(AND($F14&gt;=0,COUNTIF($F$5:$F14,"&gt;=0")=1),$A14,""))</f>
        <v/>
      </c>
    </row>
    <row r="15" ht="22" customHeight="1">
      <c r="A15" s="33">
        <f>IF(ROW()-4&lt;=Assumptions!$B$5,DATE(YEAR(Assumptions!$B$4),MONTH(Assumptions!$B$4)+ROW()-5,1),"")</f>
        <v/>
      </c>
      <c r="B15" s="34">
        <f>IF($A15="","",IF(COUNT('Plan Inputs'!$J$5:$J$104)=0,"",SUM('Plan Inputs'!$J$5:$J$104)))</f>
        <v/>
      </c>
      <c r="C15" s="34">
        <f>IF(OR($A15="",$B15="",Assumptions!$B$6=""),"",$B15*POWER(1+Assumptions!$B$6,(ROW()-5)/12))</f>
        <v/>
      </c>
      <c r="D15" s="34">
        <f>IF($A15="","",IF(OR(COUNT('Plan Inputs'!$K$5:$K$104)=0,Assumptions!$B$7=""),"",SUM('Plan Inputs'!$K$5:$K$104)*POWER(1+Assumptions!$B$7,(ROW()-5)/12)))</f>
        <v/>
      </c>
      <c r="E15" s="34">
        <f>IF(OR($A15="",$C15="",Assumptions!$B$8=""),"",$C15*Assumptions!$B$8)</f>
        <v/>
      </c>
      <c r="F15" s="34">
        <f>IF(OR($A15="",$C15="",$D15="",$E15=""),"",$C15-$D15-$E15)</f>
        <v/>
      </c>
      <c r="G15" s="34">
        <f>IF($F15="","",SUM($F$5:$F15))</f>
        <v/>
      </c>
      <c r="H15" s="34">
        <f>IF(OR($G15="",Assumptions!$B$9="",Assumptions!$B$10="",Assumptions!$B$11="",COUNT('Plan Inputs'!$L$5:$L$104)=0),"",Assumptions!$B$9+Assumptions!$B$10-SUM('Plan Inputs'!$L$5:$L$104)*(1+Assumptions!$B$11)+$G15)</f>
        <v/>
      </c>
      <c r="I15" s="33">
        <f>IF($F15="","",IF(AND($F15&gt;=0,COUNTIF($F$5:$F15,"&gt;=0")=1),$A15,""))</f>
        <v/>
      </c>
    </row>
    <row r="16" ht="22" customHeight="1">
      <c r="A16" s="31">
        <f>IF(ROW()-4&lt;=Assumptions!$B$5,DATE(YEAR(Assumptions!$B$4),MONTH(Assumptions!$B$4)+ROW()-5,1),"")</f>
        <v/>
      </c>
      <c r="B16" s="32">
        <f>IF($A16="","",IF(COUNT('Plan Inputs'!$J$5:$J$104)=0,"",SUM('Plan Inputs'!$J$5:$J$104)))</f>
        <v/>
      </c>
      <c r="C16" s="32">
        <f>IF(OR($A16="",$B16="",Assumptions!$B$6=""),"",$B16*POWER(1+Assumptions!$B$6,(ROW()-5)/12))</f>
        <v/>
      </c>
      <c r="D16" s="32">
        <f>IF($A16="","",IF(OR(COUNT('Plan Inputs'!$K$5:$K$104)=0,Assumptions!$B$7=""),"",SUM('Plan Inputs'!$K$5:$K$104)*POWER(1+Assumptions!$B$7,(ROW()-5)/12)))</f>
        <v/>
      </c>
      <c r="E16" s="32">
        <f>IF(OR($A16="",$C16="",Assumptions!$B$8=""),"",$C16*Assumptions!$B$8)</f>
        <v/>
      </c>
      <c r="F16" s="32">
        <f>IF(OR($A16="",$C16="",$D16="",$E16=""),"",$C16-$D16-$E16)</f>
        <v/>
      </c>
      <c r="G16" s="32">
        <f>IF($F16="","",SUM($F$5:$F16))</f>
        <v/>
      </c>
      <c r="H16" s="32">
        <f>IF(OR($G16="",Assumptions!$B$9="",Assumptions!$B$10="",Assumptions!$B$11="",COUNT('Plan Inputs'!$L$5:$L$104)=0),"",Assumptions!$B$9+Assumptions!$B$10-SUM('Plan Inputs'!$L$5:$L$104)*(1+Assumptions!$B$11)+$G16)</f>
        <v/>
      </c>
      <c r="I16" s="31">
        <f>IF($F16="","",IF(AND($F16&gt;=0,COUNTIF($F$5:$F16,"&gt;=0")=1),$A16,""))</f>
        <v/>
      </c>
    </row>
    <row r="17" ht="22" customHeight="1">
      <c r="A17" s="33">
        <f>IF(ROW()-4&lt;=Assumptions!$B$5,DATE(YEAR(Assumptions!$B$4),MONTH(Assumptions!$B$4)+ROW()-5,1),"")</f>
        <v/>
      </c>
      <c r="B17" s="34">
        <f>IF($A17="","",IF(COUNT('Plan Inputs'!$J$5:$J$104)=0,"",SUM('Plan Inputs'!$J$5:$J$104)))</f>
        <v/>
      </c>
      <c r="C17" s="34">
        <f>IF(OR($A17="",$B17="",Assumptions!$B$6=""),"",$B17*POWER(1+Assumptions!$B$6,(ROW()-5)/12))</f>
        <v/>
      </c>
      <c r="D17" s="34">
        <f>IF($A17="","",IF(OR(COUNT('Plan Inputs'!$K$5:$K$104)=0,Assumptions!$B$7=""),"",SUM('Plan Inputs'!$K$5:$K$104)*POWER(1+Assumptions!$B$7,(ROW()-5)/12)))</f>
        <v/>
      </c>
      <c r="E17" s="34">
        <f>IF(OR($A17="",$C17="",Assumptions!$B$8=""),"",$C17*Assumptions!$B$8)</f>
        <v/>
      </c>
      <c r="F17" s="34">
        <f>IF(OR($A17="",$C17="",$D17="",$E17=""),"",$C17-$D17-$E17)</f>
        <v/>
      </c>
      <c r="G17" s="34">
        <f>IF($F17="","",SUM($F$5:$F17))</f>
        <v/>
      </c>
      <c r="H17" s="34">
        <f>IF(OR($G17="",Assumptions!$B$9="",Assumptions!$B$10="",Assumptions!$B$11="",COUNT('Plan Inputs'!$L$5:$L$104)=0),"",Assumptions!$B$9+Assumptions!$B$10-SUM('Plan Inputs'!$L$5:$L$104)*(1+Assumptions!$B$11)+$G17)</f>
        <v/>
      </c>
      <c r="I17" s="33">
        <f>IF($F17="","",IF(AND($F17&gt;=0,COUNTIF($F$5:$F17,"&gt;=0")=1),$A17,""))</f>
        <v/>
      </c>
    </row>
    <row r="18" ht="22" customHeight="1">
      <c r="A18" s="31">
        <f>IF(ROW()-4&lt;=Assumptions!$B$5,DATE(YEAR(Assumptions!$B$4),MONTH(Assumptions!$B$4)+ROW()-5,1),"")</f>
        <v/>
      </c>
      <c r="B18" s="32">
        <f>IF($A18="","",IF(COUNT('Plan Inputs'!$J$5:$J$104)=0,"",SUM('Plan Inputs'!$J$5:$J$104)))</f>
        <v/>
      </c>
      <c r="C18" s="32">
        <f>IF(OR($A18="",$B18="",Assumptions!$B$6=""),"",$B18*POWER(1+Assumptions!$B$6,(ROW()-5)/12))</f>
        <v/>
      </c>
      <c r="D18" s="32">
        <f>IF($A18="","",IF(OR(COUNT('Plan Inputs'!$K$5:$K$104)=0,Assumptions!$B$7=""),"",SUM('Plan Inputs'!$K$5:$K$104)*POWER(1+Assumptions!$B$7,(ROW()-5)/12)))</f>
        <v/>
      </c>
      <c r="E18" s="32">
        <f>IF(OR($A18="",$C18="",Assumptions!$B$8=""),"",$C18*Assumptions!$B$8)</f>
        <v/>
      </c>
      <c r="F18" s="32">
        <f>IF(OR($A18="",$C18="",$D18="",$E18=""),"",$C18-$D18-$E18)</f>
        <v/>
      </c>
      <c r="G18" s="32">
        <f>IF($F18="","",SUM($F$5:$F18))</f>
        <v/>
      </c>
      <c r="H18" s="32">
        <f>IF(OR($G18="",Assumptions!$B$9="",Assumptions!$B$10="",Assumptions!$B$11="",COUNT('Plan Inputs'!$L$5:$L$104)=0),"",Assumptions!$B$9+Assumptions!$B$10-SUM('Plan Inputs'!$L$5:$L$104)*(1+Assumptions!$B$11)+$G18)</f>
        <v/>
      </c>
      <c r="I18" s="31">
        <f>IF($F18="","",IF(AND($F18&gt;=0,COUNTIF($F$5:$F18,"&gt;=0")=1),$A18,""))</f>
        <v/>
      </c>
    </row>
    <row r="19" ht="22" customHeight="1">
      <c r="A19" s="33">
        <f>IF(ROW()-4&lt;=Assumptions!$B$5,DATE(YEAR(Assumptions!$B$4),MONTH(Assumptions!$B$4)+ROW()-5,1),"")</f>
        <v/>
      </c>
      <c r="B19" s="34">
        <f>IF($A19="","",IF(COUNT('Plan Inputs'!$J$5:$J$104)=0,"",SUM('Plan Inputs'!$J$5:$J$104)))</f>
        <v/>
      </c>
      <c r="C19" s="34">
        <f>IF(OR($A19="",$B19="",Assumptions!$B$6=""),"",$B19*POWER(1+Assumptions!$B$6,(ROW()-5)/12))</f>
        <v/>
      </c>
      <c r="D19" s="34">
        <f>IF($A19="","",IF(OR(COUNT('Plan Inputs'!$K$5:$K$104)=0,Assumptions!$B$7=""),"",SUM('Plan Inputs'!$K$5:$K$104)*POWER(1+Assumptions!$B$7,(ROW()-5)/12)))</f>
        <v/>
      </c>
      <c r="E19" s="34">
        <f>IF(OR($A19="",$C19="",Assumptions!$B$8=""),"",$C19*Assumptions!$B$8)</f>
        <v/>
      </c>
      <c r="F19" s="34">
        <f>IF(OR($A19="",$C19="",$D19="",$E19=""),"",$C19-$D19-$E19)</f>
        <v/>
      </c>
      <c r="G19" s="34">
        <f>IF($F19="","",SUM($F$5:$F19))</f>
        <v/>
      </c>
      <c r="H19" s="34">
        <f>IF(OR($G19="",Assumptions!$B$9="",Assumptions!$B$10="",Assumptions!$B$11="",COUNT('Plan Inputs'!$L$5:$L$104)=0),"",Assumptions!$B$9+Assumptions!$B$10-SUM('Plan Inputs'!$L$5:$L$104)*(1+Assumptions!$B$11)+$G19)</f>
        <v/>
      </c>
      <c r="I19" s="33">
        <f>IF($F19="","",IF(AND($F19&gt;=0,COUNTIF($F$5:$F19,"&gt;=0")=1),$A19,""))</f>
        <v/>
      </c>
    </row>
    <row r="20" ht="22" customHeight="1">
      <c r="A20" s="31">
        <f>IF(ROW()-4&lt;=Assumptions!$B$5,DATE(YEAR(Assumptions!$B$4),MONTH(Assumptions!$B$4)+ROW()-5,1),"")</f>
        <v/>
      </c>
      <c r="B20" s="32">
        <f>IF($A20="","",IF(COUNT('Plan Inputs'!$J$5:$J$104)=0,"",SUM('Plan Inputs'!$J$5:$J$104)))</f>
        <v/>
      </c>
      <c r="C20" s="32">
        <f>IF(OR($A20="",$B20="",Assumptions!$B$6=""),"",$B20*POWER(1+Assumptions!$B$6,(ROW()-5)/12))</f>
        <v/>
      </c>
      <c r="D20" s="32">
        <f>IF($A20="","",IF(OR(COUNT('Plan Inputs'!$K$5:$K$104)=0,Assumptions!$B$7=""),"",SUM('Plan Inputs'!$K$5:$K$104)*POWER(1+Assumptions!$B$7,(ROW()-5)/12)))</f>
        <v/>
      </c>
      <c r="E20" s="32">
        <f>IF(OR($A20="",$C20="",Assumptions!$B$8=""),"",$C20*Assumptions!$B$8)</f>
        <v/>
      </c>
      <c r="F20" s="32">
        <f>IF(OR($A20="",$C20="",$D20="",$E20=""),"",$C20-$D20-$E20)</f>
        <v/>
      </c>
      <c r="G20" s="32">
        <f>IF($F20="","",SUM($F$5:$F20))</f>
        <v/>
      </c>
      <c r="H20" s="32">
        <f>IF(OR($G20="",Assumptions!$B$9="",Assumptions!$B$10="",Assumptions!$B$11="",COUNT('Plan Inputs'!$L$5:$L$104)=0),"",Assumptions!$B$9+Assumptions!$B$10-SUM('Plan Inputs'!$L$5:$L$104)*(1+Assumptions!$B$11)+$G20)</f>
        <v/>
      </c>
      <c r="I20" s="31">
        <f>IF($F20="","",IF(AND($F20&gt;=0,COUNTIF($F$5:$F20,"&gt;=0")=1),$A20,""))</f>
        <v/>
      </c>
    </row>
    <row r="21" ht="22" customHeight="1">
      <c r="A21" s="33">
        <f>IF(ROW()-4&lt;=Assumptions!$B$5,DATE(YEAR(Assumptions!$B$4),MONTH(Assumptions!$B$4)+ROW()-5,1),"")</f>
        <v/>
      </c>
      <c r="B21" s="34">
        <f>IF($A21="","",IF(COUNT('Plan Inputs'!$J$5:$J$104)=0,"",SUM('Plan Inputs'!$J$5:$J$104)))</f>
        <v/>
      </c>
      <c r="C21" s="34">
        <f>IF(OR($A21="",$B21="",Assumptions!$B$6=""),"",$B21*POWER(1+Assumptions!$B$6,(ROW()-5)/12))</f>
        <v/>
      </c>
      <c r="D21" s="34">
        <f>IF($A21="","",IF(OR(COUNT('Plan Inputs'!$K$5:$K$104)=0,Assumptions!$B$7=""),"",SUM('Plan Inputs'!$K$5:$K$104)*POWER(1+Assumptions!$B$7,(ROW()-5)/12)))</f>
        <v/>
      </c>
      <c r="E21" s="34">
        <f>IF(OR($A21="",$C21="",Assumptions!$B$8=""),"",$C21*Assumptions!$B$8)</f>
        <v/>
      </c>
      <c r="F21" s="34">
        <f>IF(OR($A21="",$C21="",$D21="",$E21=""),"",$C21-$D21-$E21)</f>
        <v/>
      </c>
      <c r="G21" s="34">
        <f>IF($F21="","",SUM($F$5:$F21))</f>
        <v/>
      </c>
      <c r="H21" s="34">
        <f>IF(OR($G21="",Assumptions!$B$9="",Assumptions!$B$10="",Assumptions!$B$11="",COUNT('Plan Inputs'!$L$5:$L$104)=0),"",Assumptions!$B$9+Assumptions!$B$10-SUM('Plan Inputs'!$L$5:$L$104)*(1+Assumptions!$B$11)+$G21)</f>
        <v/>
      </c>
      <c r="I21" s="33">
        <f>IF($F21="","",IF(AND($F21&gt;=0,COUNTIF($F$5:$F21,"&gt;=0")=1),$A21,""))</f>
        <v/>
      </c>
    </row>
    <row r="22" ht="22" customHeight="1">
      <c r="A22" s="31">
        <f>IF(ROW()-4&lt;=Assumptions!$B$5,DATE(YEAR(Assumptions!$B$4),MONTH(Assumptions!$B$4)+ROW()-5,1),"")</f>
        <v/>
      </c>
      <c r="B22" s="32">
        <f>IF($A22="","",IF(COUNT('Plan Inputs'!$J$5:$J$104)=0,"",SUM('Plan Inputs'!$J$5:$J$104)))</f>
        <v/>
      </c>
      <c r="C22" s="32">
        <f>IF(OR($A22="",$B22="",Assumptions!$B$6=""),"",$B22*POWER(1+Assumptions!$B$6,(ROW()-5)/12))</f>
        <v/>
      </c>
      <c r="D22" s="32">
        <f>IF($A22="","",IF(OR(COUNT('Plan Inputs'!$K$5:$K$104)=0,Assumptions!$B$7=""),"",SUM('Plan Inputs'!$K$5:$K$104)*POWER(1+Assumptions!$B$7,(ROW()-5)/12)))</f>
        <v/>
      </c>
      <c r="E22" s="32">
        <f>IF(OR($A22="",$C22="",Assumptions!$B$8=""),"",$C22*Assumptions!$B$8)</f>
        <v/>
      </c>
      <c r="F22" s="32">
        <f>IF(OR($A22="",$C22="",$D22="",$E22=""),"",$C22-$D22-$E22)</f>
        <v/>
      </c>
      <c r="G22" s="32">
        <f>IF($F22="","",SUM($F$5:$F22))</f>
        <v/>
      </c>
      <c r="H22" s="32">
        <f>IF(OR($G22="",Assumptions!$B$9="",Assumptions!$B$10="",Assumptions!$B$11="",COUNT('Plan Inputs'!$L$5:$L$104)=0),"",Assumptions!$B$9+Assumptions!$B$10-SUM('Plan Inputs'!$L$5:$L$104)*(1+Assumptions!$B$11)+$G22)</f>
        <v/>
      </c>
      <c r="I22" s="31">
        <f>IF($F22="","",IF(AND($F22&gt;=0,COUNTIF($F$5:$F22,"&gt;=0")=1),$A22,""))</f>
        <v/>
      </c>
    </row>
    <row r="23" ht="22" customHeight="1">
      <c r="A23" s="33">
        <f>IF(ROW()-4&lt;=Assumptions!$B$5,DATE(YEAR(Assumptions!$B$4),MONTH(Assumptions!$B$4)+ROW()-5,1),"")</f>
        <v/>
      </c>
      <c r="B23" s="34">
        <f>IF($A23="","",IF(COUNT('Plan Inputs'!$J$5:$J$104)=0,"",SUM('Plan Inputs'!$J$5:$J$104)))</f>
        <v/>
      </c>
      <c r="C23" s="34">
        <f>IF(OR($A23="",$B23="",Assumptions!$B$6=""),"",$B23*POWER(1+Assumptions!$B$6,(ROW()-5)/12))</f>
        <v/>
      </c>
      <c r="D23" s="34">
        <f>IF($A23="","",IF(OR(COUNT('Plan Inputs'!$K$5:$K$104)=0,Assumptions!$B$7=""),"",SUM('Plan Inputs'!$K$5:$K$104)*POWER(1+Assumptions!$B$7,(ROW()-5)/12)))</f>
        <v/>
      </c>
      <c r="E23" s="34">
        <f>IF(OR($A23="",$C23="",Assumptions!$B$8=""),"",$C23*Assumptions!$B$8)</f>
        <v/>
      </c>
      <c r="F23" s="34">
        <f>IF(OR($A23="",$C23="",$D23="",$E23=""),"",$C23-$D23-$E23)</f>
        <v/>
      </c>
      <c r="G23" s="34">
        <f>IF($F23="","",SUM($F$5:$F23))</f>
        <v/>
      </c>
      <c r="H23" s="34">
        <f>IF(OR($G23="",Assumptions!$B$9="",Assumptions!$B$10="",Assumptions!$B$11="",COUNT('Plan Inputs'!$L$5:$L$104)=0),"",Assumptions!$B$9+Assumptions!$B$10-SUM('Plan Inputs'!$L$5:$L$104)*(1+Assumptions!$B$11)+$G23)</f>
        <v/>
      </c>
      <c r="I23" s="33">
        <f>IF($F23="","",IF(AND($F23&gt;=0,COUNTIF($F$5:$F23,"&gt;=0")=1),$A23,""))</f>
        <v/>
      </c>
    </row>
    <row r="24" ht="22" customHeight="1">
      <c r="A24" s="31">
        <f>IF(ROW()-4&lt;=Assumptions!$B$5,DATE(YEAR(Assumptions!$B$4),MONTH(Assumptions!$B$4)+ROW()-5,1),"")</f>
        <v/>
      </c>
      <c r="B24" s="32">
        <f>IF($A24="","",IF(COUNT('Plan Inputs'!$J$5:$J$104)=0,"",SUM('Plan Inputs'!$J$5:$J$104)))</f>
        <v/>
      </c>
      <c r="C24" s="32">
        <f>IF(OR($A24="",$B24="",Assumptions!$B$6=""),"",$B24*POWER(1+Assumptions!$B$6,(ROW()-5)/12))</f>
        <v/>
      </c>
      <c r="D24" s="32">
        <f>IF($A24="","",IF(OR(COUNT('Plan Inputs'!$K$5:$K$104)=0,Assumptions!$B$7=""),"",SUM('Plan Inputs'!$K$5:$K$104)*POWER(1+Assumptions!$B$7,(ROW()-5)/12)))</f>
        <v/>
      </c>
      <c r="E24" s="32">
        <f>IF(OR($A24="",$C24="",Assumptions!$B$8=""),"",$C24*Assumptions!$B$8)</f>
        <v/>
      </c>
      <c r="F24" s="32">
        <f>IF(OR($A24="",$C24="",$D24="",$E24=""),"",$C24-$D24-$E24)</f>
        <v/>
      </c>
      <c r="G24" s="32">
        <f>IF($F24="","",SUM($F$5:$F24))</f>
        <v/>
      </c>
      <c r="H24" s="32">
        <f>IF(OR($G24="",Assumptions!$B$9="",Assumptions!$B$10="",Assumptions!$B$11="",COUNT('Plan Inputs'!$L$5:$L$104)=0),"",Assumptions!$B$9+Assumptions!$B$10-SUM('Plan Inputs'!$L$5:$L$104)*(1+Assumptions!$B$11)+$G24)</f>
        <v/>
      </c>
      <c r="I24" s="31">
        <f>IF($F24="","",IF(AND($F24&gt;=0,COUNTIF($F$5:$F24,"&gt;=0")=1),$A24,""))</f>
        <v/>
      </c>
    </row>
    <row r="25" ht="22" customHeight="1">
      <c r="A25" s="33">
        <f>IF(ROW()-4&lt;=Assumptions!$B$5,DATE(YEAR(Assumptions!$B$4),MONTH(Assumptions!$B$4)+ROW()-5,1),"")</f>
        <v/>
      </c>
      <c r="B25" s="34">
        <f>IF($A25="","",IF(COUNT('Plan Inputs'!$J$5:$J$104)=0,"",SUM('Plan Inputs'!$J$5:$J$104)))</f>
        <v/>
      </c>
      <c r="C25" s="34">
        <f>IF(OR($A25="",$B25="",Assumptions!$B$6=""),"",$B25*POWER(1+Assumptions!$B$6,(ROW()-5)/12))</f>
        <v/>
      </c>
      <c r="D25" s="34">
        <f>IF($A25="","",IF(OR(COUNT('Plan Inputs'!$K$5:$K$104)=0,Assumptions!$B$7=""),"",SUM('Plan Inputs'!$K$5:$K$104)*POWER(1+Assumptions!$B$7,(ROW()-5)/12)))</f>
        <v/>
      </c>
      <c r="E25" s="34">
        <f>IF(OR($A25="",$C25="",Assumptions!$B$8=""),"",$C25*Assumptions!$B$8)</f>
        <v/>
      </c>
      <c r="F25" s="34">
        <f>IF(OR($A25="",$C25="",$D25="",$E25=""),"",$C25-$D25-$E25)</f>
        <v/>
      </c>
      <c r="G25" s="34">
        <f>IF($F25="","",SUM($F$5:$F25))</f>
        <v/>
      </c>
      <c r="H25" s="34">
        <f>IF(OR($G25="",Assumptions!$B$9="",Assumptions!$B$10="",Assumptions!$B$11="",COUNT('Plan Inputs'!$L$5:$L$104)=0),"",Assumptions!$B$9+Assumptions!$B$10-SUM('Plan Inputs'!$L$5:$L$104)*(1+Assumptions!$B$11)+$G25)</f>
        <v/>
      </c>
      <c r="I25" s="33">
        <f>IF($F25="","",IF(AND($F25&gt;=0,COUNTIF($F$5:$F25,"&gt;=0")=1),$A25,""))</f>
        <v/>
      </c>
    </row>
    <row r="26" ht="22" customHeight="1">
      <c r="A26" s="31">
        <f>IF(ROW()-4&lt;=Assumptions!$B$5,DATE(YEAR(Assumptions!$B$4),MONTH(Assumptions!$B$4)+ROW()-5,1),"")</f>
        <v/>
      </c>
      <c r="B26" s="32">
        <f>IF($A26="","",IF(COUNT('Plan Inputs'!$J$5:$J$104)=0,"",SUM('Plan Inputs'!$J$5:$J$104)))</f>
        <v/>
      </c>
      <c r="C26" s="32">
        <f>IF(OR($A26="",$B26="",Assumptions!$B$6=""),"",$B26*POWER(1+Assumptions!$B$6,(ROW()-5)/12))</f>
        <v/>
      </c>
      <c r="D26" s="32">
        <f>IF($A26="","",IF(OR(COUNT('Plan Inputs'!$K$5:$K$104)=0,Assumptions!$B$7=""),"",SUM('Plan Inputs'!$K$5:$K$104)*POWER(1+Assumptions!$B$7,(ROW()-5)/12)))</f>
        <v/>
      </c>
      <c r="E26" s="32">
        <f>IF(OR($A26="",$C26="",Assumptions!$B$8=""),"",$C26*Assumptions!$B$8)</f>
        <v/>
      </c>
      <c r="F26" s="32">
        <f>IF(OR($A26="",$C26="",$D26="",$E26=""),"",$C26-$D26-$E26)</f>
        <v/>
      </c>
      <c r="G26" s="32">
        <f>IF($F26="","",SUM($F$5:$F26))</f>
        <v/>
      </c>
      <c r="H26" s="32">
        <f>IF(OR($G26="",Assumptions!$B$9="",Assumptions!$B$10="",Assumptions!$B$11="",COUNT('Plan Inputs'!$L$5:$L$104)=0),"",Assumptions!$B$9+Assumptions!$B$10-SUM('Plan Inputs'!$L$5:$L$104)*(1+Assumptions!$B$11)+$G26)</f>
        <v/>
      </c>
      <c r="I26" s="31">
        <f>IF($F26="","",IF(AND($F26&gt;=0,COUNTIF($F$5:$F26,"&gt;=0")=1),$A26,""))</f>
        <v/>
      </c>
    </row>
    <row r="27" ht="22" customHeight="1">
      <c r="A27" s="33">
        <f>IF(ROW()-4&lt;=Assumptions!$B$5,DATE(YEAR(Assumptions!$B$4),MONTH(Assumptions!$B$4)+ROW()-5,1),"")</f>
        <v/>
      </c>
      <c r="B27" s="34">
        <f>IF($A27="","",IF(COUNT('Plan Inputs'!$J$5:$J$104)=0,"",SUM('Plan Inputs'!$J$5:$J$104)))</f>
        <v/>
      </c>
      <c r="C27" s="34">
        <f>IF(OR($A27="",$B27="",Assumptions!$B$6=""),"",$B27*POWER(1+Assumptions!$B$6,(ROW()-5)/12))</f>
        <v/>
      </c>
      <c r="D27" s="34">
        <f>IF($A27="","",IF(OR(COUNT('Plan Inputs'!$K$5:$K$104)=0,Assumptions!$B$7=""),"",SUM('Plan Inputs'!$K$5:$K$104)*POWER(1+Assumptions!$B$7,(ROW()-5)/12)))</f>
        <v/>
      </c>
      <c r="E27" s="34">
        <f>IF(OR($A27="",$C27="",Assumptions!$B$8=""),"",$C27*Assumptions!$B$8)</f>
        <v/>
      </c>
      <c r="F27" s="34">
        <f>IF(OR($A27="",$C27="",$D27="",$E27=""),"",$C27-$D27-$E27)</f>
        <v/>
      </c>
      <c r="G27" s="34">
        <f>IF($F27="","",SUM($F$5:$F27))</f>
        <v/>
      </c>
      <c r="H27" s="34">
        <f>IF(OR($G27="",Assumptions!$B$9="",Assumptions!$B$10="",Assumptions!$B$11="",COUNT('Plan Inputs'!$L$5:$L$104)=0),"",Assumptions!$B$9+Assumptions!$B$10-SUM('Plan Inputs'!$L$5:$L$104)*(1+Assumptions!$B$11)+$G27)</f>
        <v/>
      </c>
      <c r="I27" s="33">
        <f>IF($F27="","",IF(AND($F27&gt;=0,COUNTIF($F$5:$F27,"&gt;=0")=1),$A27,""))</f>
        <v/>
      </c>
    </row>
    <row r="28" ht="22" customHeight="1">
      <c r="A28" s="31">
        <f>IF(ROW()-4&lt;=Assumptions!$B$5,DATE(YEAR(Assumptions!$B$4),MONTH(Assumptions!$B$4)+ROW()-5,1),"")</f>
        <v/>
      </c>
      <c r="B28" s="32">
        <f>IF($A28="","",IF(COUNT('Plan Inputs'!$J$5:$J$104)=0,"",SUM('Plan Inputs'!$J$5:$J$104)))</f>
        <v/>
      </c>
      <c r="C28" s="32">
        <f>IF(OR($A28="",$B28="",Assumptions!$B$6=""),"",$B28*POWER(1+Assumptions!$B$6,(ROW()-5)/12))</f>
        <v/>
      </c>
      <c r="D28" s="32">
        <f>IF($A28="","",IF(OR(COUNT('Plan Inputs'!$K$5:$K$104)=0,Assumptions!$B$7=""),"",SUM('Plan Inputs'!$K$5:$K$104)*POWER(1+Assumptions!$B$7,(ROW()-5)/12)))</f>
        <v/>
      </c>
      <c r="E28" s="32">
        <f>IF(OR($A28="",$C28="",Assumptions!$B$8=""),"",$C28*Assumptions!$B$8)</f>
        <v/>
      </c>
      <c r="F28" s="32">
        <f>IF(OR($A28="",$C28="",$D28="",$E28=""),"",$C28-$D28-$E28)</f>
        <v/>
      </c>
      <c r="G28" s="32">
        <f>IF($F28="","",SUM($F$5:$F28))</f>
        <v/>
      </c>
      <c r="H28" s="32">
        <f>IF(OR($G28="",Assumptions!$B$9="",Assumptions!$B$10="",Assumptions!$B$11="",COUNT('Plan Inputs'!$L$5:$L$104)=0),"",Assumptions!$B$9+Assumptions!$B$10-SUM('Plan Inputs'!$L$5:$L$104)*(1+Assumptions!$B$11)+$G28)</f>
        <v/>
      </c>
      <c r="I28" s="31">
        <f>IF($F28="","",IF(AND($F28&gt;=0,COUNTIF($F$5:$F28,"&gt;=0")=1),$A28,""))</f>
        <v/>
      </c>
    </row>
    <row r="29" ht="22" customHeight="1">
      <c r="A29" s="33">
        <f>IF(ROW()-4&lt;=Assumptions!$B$5,DATE(YEAR(Assumptions!$B$4),MONTH(Assumptions!$B$4)+ROW()-5,1),"")</f>
        <v/>
      </c>
      <c r="B29" s="34">
        <f>IF($A29="","",IF(COUNT('Plan Inputs'!$J$5:$J$104)=0,"",SUM('Plan Inputs'!$J$5:$J$104)))</f>
        <v/>
      </c>
      <c r="C29" s="34">
        <f>IF(OR($A29="",$B29="",Assumptions!$B$6=""),"",$B29*POWER(1+Assumptions!$B$6,(ROW()-5)/12))</f>
        <v/>
      </c>
      <c r="D29" s="34">
        <f>IF($A29="","",IF(OR(COUNT('Plan Inputs'!$K$5:$K$104)=0,Assumptions!$B$7=""),"",SUM('Plan Inputs'!$K$5:$K$104)*POWER(1+Assumptions!$B$7,(ROW()-5)/12)))</f>
        <v/>
      </c>
      <c r="E29" s="34">
        <f>IF(OR($A29="",$C29="",Assumptions!$B$8=""),"",$C29*Assumptions!$B$8)</f>
        <v/>
      </c>
      <c r="F29" s="34">
        <f>IF(OR($A29="",$C29="",$D29="",$E29=""),"",$C29-$D29-$E29)</f>
        <v/>
      </c>
      <c r="G29" s="34">
        <f>IF($F29="","",SUM($F$5:$F29))</f>
        <v/>
      </c>
      <c r="H29" s="34">
        <f>IF(OR($G29="",Assumptions!$B$9="",Assumptions!$B$10="",Assumptions!$B$11="",COUNT('Plan Inputs'!$L$5:$L$104)=0),"",Assumptions!$B$9+Assumptions!$B$10-SUM('Plan Inputs'!$L$5:$L$104)*(1+Assumptions!$B$11)+$G29)</f>
        <v/>
      </c>
      <c r="I29" s="33">
        <f>IF($F29="","",IF(AND($F29&gt;=0,COUNTIF($F$5:$F29,"&gt;=0")=1),$A29,""))</f>
        <v/>
      </c>
    </row>
    <row r="30" ht="22" customHeight="1">
      <c r="A30" s="31">
        <f>IF(ROW()-4&lt;=Assumptions!$B$5,DATE(YEAR(Assumptions!$B$4),MONTH(Assumptions!$B$4)+ROW()-5,1),"")</f>
        <v/>
      </c>
      <c r="B30" s="32">
        <f>IF($A30="","",IF(COUNT('Plan Inputs'!$J$5:$J$104)=0,"",SUM('Plan Inputs'!$J$5:$J$104)))</f>
        <v/>
      </c>
      <c r="C30" s="32">
        <f>IF(OR($A30="",$B30="",Assumptions!$B$6=""),"",$B30*POWER(1+Assumptions!$B$6,(ROW()-5)/12))</f>
        <v/>
      </c>
      <c r="D30" s="32">
        <f>IF($A30="","",IF(OR(COUNT('Plan Inputs'!$K$5:$K$104)=0,Assumptions!$B$7=""),"",SUM('Plan Inputs'!$K$5:$K$104)*POWER(1+Assumptions!$B$7,(ROW()-5)/12)))</f>
        <v/>
      </c>
      <c r="E30" s="32">
        <f>IF(OR($A30="",$C30="",Assumptions!$B$8=""),"",$C30*Assumptions!$B$8)</f>
        <v/>
      </c>
      <c r="F30" s="32">
        <f>IF(OR($A30="",$C30="",$D30="",$E30=""),"",$C30-$D30-$E30)</f>
        <v/>
      </c>
      <c r="G30" s="32">
        <f>IF($F30="","",SUM($F$5:$F30))</f>
        <v/>
      </c>
      <c r="H30" s="32">
        <f>IF(OR($G30="",Assumptions!$B$9="",Assumptions!$B$10="",Assumptions!$B$11="",COUNT('Plan Inputs'!$L$5:$L$104)=0),"",Assumptions!$B$9+Assumptions!$B$10-SUM('Plan Inputs'!$L$5:$L$104)*(1+Assumptions!$B$11)+$G30)</f>
        <v/>
      </c>
      <c r="I30" s="31">
        <f>IF($F30="","",IF(AND($F30&gt;=0,COUNTIF($F$5:$F30,"&gt;=0")=1),$A30,""))</f>
        <v/>
      </c>
    </row>
    <row r="31" ht="22" customHeight="1">
      <c r="A31" s="33">
        <f>IF(ROW()-4&lt;=Assumptions!$B$5,DATE(YEAR(Assumptions!$B$4),MONTH(Assumptions!$B$4)+ROW()-5,1),"")</f>
        <v/>
      </c>
      <c r="B31" s="34">
        <f>IF($A31="","",IF(COUNT('Plan Inputs'!$J$5:$J$104)=0,"",SUM('Plan Inputs'!$J$5:$J$104)))</f>
        <v/>
      </c>
      <c r="C31" s="34">
        <f>IF(OR($A31="",$B31="",Assumptions!$B$6=""),"",$B31*POWER(1+Assumptions!$B$6,(ROW()-5)/12))</f>
        <v/>
      </c>
      <c r="D31" s="34">
        <f>IF($A31="","",IF(OR(COUNT('Plan Inputs'!$K$5:$K$104)=0,Assumptions!$B$7=""),"",SUM('Plan Inputs'!$K$5:$K$104)*POWER(1+Assumptions!$B$7,(ROW()-5)/12)))</f>
        <v/>
      </c>
      <c r="E31" s="34">
        <f>IF(OR($A31="",$C31="",Assumptions!$B$8=""),"",$C31*Assumptions!$B$8)</f>
        <v/>
      </c>
      <c r="F31" s="34">
        <f>IF(OR($A31="",$C31="",$D31="",$E31=""),"",$C31-$D31-$E31)</f>
        <v/>
      </c>
      <c r="G31" s="34">
        <f>IF($F31="","",SUM($F$5:$F31))</f>
        <v/>
      </c>
      <c r="H31" s="34">
        <f>IF(OR($G31="",Assumptions!$B$9="",Assumptions!$B$10="",Assumptions!$B$11="",COUNT('Plan Inputs'!$L$5:$L$104)=0),"",Assumptions!$B$9+Assumptions!$B$10-SUM('Plan Inputs'!$L$5:$L$104)*(1+Assumptions!$B$11)+$G31)</f>
        <v/>
      </c>
      <c r="I31" s="33">
        <f>IF($F31="","",IF(AND($F31&gt;=0,COUNTIF($F$5:$F31,"&gt;=0")=1),$A31,""))</f>
        <v/>
      </c>
    </row>
    <row r="32" ht="22" customHeight="1">
      <c r="A32" s="31">
        <f>IF(ROW()-4&lt;=Assumptions!$B$5,DATE(YEAR(Assumptions!$B$4),MONTH(Assumptions!$B$4)+ROW()-5,1),"")</f>
        <v/>
      </c>
      <c r="B32" s="32">
        <f>IF($A32="","",IF(COUNT('Plan Inputs'!$J$5:$J$104)=0,"",SUM('Plan Inputs'!$J$5:$J$104)))</f>
        <v/>
      </c>
      <c r="C32" s="32">
        <f>IF(OR($A32="",$B32="",Assumptions!$B$6=""),"",$B32*POWER(1+Assumptions!$B$6,(ROW()-5)/12))</f>
        <v/>
      </c>
      <c r="D32" s="32">
        <f>IF($A32="","",IF(OR(COUNT('Plan Inputs'!$K$5:$K$104)=0,Assumptions!$B$7=""),"",SUM('Plan Inputs'!$K$5:$K$104)*POWER(1+Assumptions!$B$7,(ROW()-5)/12)))</f>
        <v/>
      </c>
      <c r="E32" s="32">
        <f>IF(OR($A32="",$C32="",Assumptions!$B$8=""),"",$C32*Assumptions!$B$8)</f>
        <v/>
      </c>
      <c r="F32" s="32">
        <f>IF(OR($A32="",$C32="",$D32="",$E32=""),"",$C32-$D32-$E32)</f>
        <v/>
      </c>
      <c r="G32" s="32">
        <f>IF($F32="","",SUM($F$5:$F32))</f>
        <v/>
      </c>
      <c r="H32" s="32">
        <f>IF(OR($G32="",Assumptions!$B$9="",Assumptions!$B$10="",Assumptions!$B$11="",COUNT('Plan Inputs'!$L$5:$L$104)=0),"",Assumptions!$B$9+Assumptions!$B$10-SUM('Plan Inputs'!$L$5:$L$104)*(1+Assumptions!$B$11)+$G32)</f>
        <v/>
      </c>
      <c r="I32" s="31">
        <f>IF($F32="","",IF(AND($F32&gt;=0,COUNTIF($F$5:$F32,"&gt;=0")=1),$A32,""))</f>
        <v/>
      </c>
    </row>
    <row r="33" ht="22" customHeight="1">
      <c r="A33" s="33">
        <f>IF(ROW()-4&lt;=Assumptions!$B$5,DATE(YEAR(Assumptions!$B$4),MONTH(Assumptions!$B$4)+ROW()-5,1),"")</f>
        <v/>
      </c>
      <c r="B33" s="34">
        <f>IF($A33="","",IF(COUNT('Plan Inputs'!$J$5:$J$104)=0,"",SUM('Plan Inputs'!$J$5:$J$104)))</f>
        <v/>
      </c>
      <c r="C33" s="34">
        <f>IF(OR($A33="",$B33="",Assumptions!$B$6=""),"",$B33*POWER(1+Assumptions!$B$6,(ROW()-5)/12))</f>
        <v/>
      </c>
      <c r="D33" s="34">
        <f>IF($A33="","",IF(OR(COUNT('Plan Inputs'!$K$5:$K$104)=0,Assumptions!$B$7=""),"",SUM('Plan Inputs'!$K$5:$K$104)*POWER(1+Assumptions!$B$7,(ROW()-5)/12)))</f>
        <v/>
      </c>
      <c r="E33" s="34">
        <f>IF(OR($A33="",$C33="",Assumptions!$B$8=""),"",$C33*Assumptions!$B$8)</f>
        <v/>
      </c>
      <c r="F33" s="34">
        <f>IF(OR($A33="",$C33="",$D33="",$E33=""),"",$C33-$D33-$E33)</f>
        <v/>
      </c>
      <c r="G33" s="34">
        <f>IF($F33="","",SUM($F$5:$F33))</f>
        <v/>
      </c>
      <c r="H33" s="34">
        <f>IF(OR($G33="",Assumptions!$B$9="",Assumptions!$B$10="",Assumptions!$B$11="",COUNT('Plan Inputs'!$L$5:$L$104)=0),"",Assumptions!$B$9+Assumptions!$B$10-SUM('Plan Inputs'!$L$5:$L$104)*(1+Assumptions!$B$11)+$G33)</f>
        <v/>
      </c>
      <c r="I33" s="33">
        <f>IF($F33="","",IF(AND($F33&gt;=0,COUNTIF($F$5:$F33,"&gt;=0")=1),$A33,""))</f>
        <v/>
      </c>
    </row>
    <row r="34" ht="22" customHeight="1">
      <c r="A34" s="31">
        <f>IF(ROW()-4&lt;=Assumptions!$B$5,DATE(YEAR(Assumptions!$B$4),MONTH(Assumptions!$B$4)+ROW()-5,1),"")</f>
        <v/>
      </c>
      <c r="B34" s="32">
        <f>IF($A34="","",IF(COUNT('Plan Inputs'!$J$5:$J$104)=0,"",SUM('Plan Inputs'!$J$5:$J$104)))</f>
        <v/>
      </c>
      <c r="C34" s="32">
        <f>IF(OR($A34="",$B34="",Assumptions!$B$6=""),"",$B34*POWER(1+Assumptions!$B$6,(ROW()-5)/12))</f>
        <v/>
      </c>
      <c r="D34" s="32">
        <f>IF($A34="","",IF(OR(COUNT('Plan Inputs'!$K$5:$K$104)=0,Assumptions!$B$7=""),"",SUM('Plan Inputs'!$K$5:$K$104)*POWER(1+Assumptions!$B$7,(ROW()-5)/12)))</f>
        <v/>
      </c>
      <c r="E34" s="32">
        <f>IF(OR($A34="",$C34="",Assumptions!$B$8=""),"",$C34*Assumptions!$B$8)</f>
        <v/>
      </c>
      <c r="F34" s="32">
        <f>IF(OR($A34="",$C34="",$D34="",$E34=""),"",$C34-$D34-$E34)</f>
        <v/>
      </c>
      <c r="G34" s="32">
        <f>IF($F34="","",SUM($F$5:$F34))</f>
        <v/>
      </c>
      <c r="H34" s="32">
        <f>IF(OR($G34="",Assumptions!$B$9="",Assumptions!$B$10="",Assumptions!$B$11="",COUNT('Plan Inputs'!$L$5:$L$104)=0),"",Assumptions!$B$9+Assumptions!$B$10-SUM('Plan Inputs'!$L$5:$L$104)*(1+Assumptions!$B$11)+$G34)</f>
        <v/>
      </c>
      <c r="I34" s="31">
        <f>IF($F34="","",IF(AND($F34&gt;=0,COUNTIF($F$5:$F34,"&gt;=0")=1),$A34,""))</f>
        <v/>
      </c>
    </row>
    <row r="35" ht="22" customHeight="1">
      <c r="A35" s="33">
        <f>IF(ROW()-4&lt;=Assumptions!$B$5,DATE(YEAR(Assumptions!$B$4),MONTH(Assumptions!$B$4)+ROW()-5,1),"")</f>
        <v/>
      </c>
      <c r="B35" s="34">
        <f>IF($A35="","",IF(COUNT('Plan Inputs'!$J$5:$J$104)=0,"",SUM('Plan Inputs'!$J$5:$J$104)))</f>
        <v/>
      </c>
      <c r="C35" s="34">
        <f>IF(OR($A35="",$B35="",Assumptions!$B$6=""),"",$B35*POWER(1+Assumptions!$B$6,(ROW()-5)/12))</f>
        <v/>
      </c>
      <c r="D35" s="34">
        <f>IF($A35="","",IF(OR(COUNT('Plan Inputs'!$K$5:$K$104)=0,Assumptions!$B$7=""),"",SUM('Plan Inputs'!$K$5:$K$104)*POWER(1+Assumptions!$B$7,(ROW()-5)/12)))</f>
        <v/>
      </c>
      <c r="E35" s="34">
        <f>IF(OR($A35="",$C35="",Assumptions!$B$8=""),"",$C35*Assumptions!$B$8)</f>
        <v/>
      </c>
      <c r="F35" s="34">
        <f>IF(OR($A35="",$C35="",$D35="",$E35=""),"",$C35-$D35-$E35)</f>
        <v/>
      </c>
      <c r="G35" s="34">
        <f>IF($F35="","",SUM($F$5:$F35))</f>
        <v/>
      </c>
      <c r="H35" s="34">
        <f>IF(OR($G35="",Assumptions!$B$9="",Assumptions!$B$10="",Assumptions!$B$11="",COUNT('Plan Inputs'!$L$5:$L$104)=0),"",Assumptions!$B$9+Assumptions!$B$10-SUM('Plan Inputs'!$L$5:$L$104)*(1+Assumptions!$B$11)+$G35)</f>
        <v/>
      </c>
      <c r="I35" s="33">
        <f>IF($F35="","",IF(AND($F35&gt;=0,COUNTIF($F$5:$F35,"&gt;=0")=1),$A35,""))</f>
        <v/>
      </c>
    </row>
    <row r="36" ht="22" customHeight="1">
      <c r="A36" s="31">
        <f>IF(ROW()-4&lt;=Assumptions!$B$5,DATE(YEAR(Assumptions!$B$4),MONTH(Assumptions!$B$4)+ROW()-5,1),"")</f>
        <v/>
      </c>
      <c r="B36" s="32">
        <f>IF($A36="","",IF(COUNT('Plan Inputs'!$J$5:$J$104)=0,"",SUM('Plan Inputs'!$J$5:$J$104)))</f>
        <v/>
      </c>
      <c r="C36" s="32">
        <f>IF(OR($A36="",$B36="",Assumptions!$B$6=""),"",$B36*POWER(1+Assumptions!$B$6,(ROW()-5)/12))</f>
        <v/>
      </c>
      <c r="D36" s="32">
        <f>IF($A36="","",IF(OR(COUNT('Plan Inputs'!$K$5:$K$104)=0,Assumptions!$B$7=""),"",SUM('Plan Inputs'!$K$5:$K$104)*POWER(1+Assumptions!$B$7,(ROW()-5)/12)))</f>
        <v/>
      </c>
      <c r="E36" s="32">
        <f>IF(OR($A36="",$C36="",Assumptions!$B$8=""),"",$C36*Assumptions!$B$8)</f>
        <v/>
      </c>
      <c r="F36" s="32">
        <f>IF(OR($A36="",$C36="",$D36="",$E36=""),"",$C36-$D36-$E36)</f>
        <v/>
      </c>
      <c r="G36" s="32">
        <f>IF($F36="","",SUM($F$5:$F36))</f>
        <v/>
      </c>
      <c r="H36" s="32">
        <f>IF(OR($G36="",Assumptions!$B$9="",Assumptions!$B$10="",Assumptions!$B$11="",COUNT('Plan Inputs'!$L$5:$L$104)=0),"",Assumptions!$B$9+Assumptions!$B$10-SUM('Plan Inputs'!$L$5:$L$104)*(1+Assumptions!$B$11)+$G36)</f>
        <v/>
      </c>
      <c r="I36" s="31">
        <f>IF($F36="","",IF(AND($F36&gt;=0,COUNTIF($F$5:$F36,"&gt;=0")=1),$A36,""))</f>
        <v/>
      </c>
    </row>
    <row r="37" ht="22" customHeight="1">
      <c r="A37" s="33">
        <f>IF(ROW()-4&lt;=Assumptions!$B$5,DATE(YEAR(Assumptions!$B$4),MONTH(Assumptions!$B$4)+ROW()-5,1),"")</f>
        <v/>
      </c>
      <c r="B37" s="34">
        <f>IF($A37="","",IF(COUNT('Plan Inputs'!$J$5:$J$104)=0,"",SUM('Plan Inputs'!$J$5:$J$104)))</f>
        <v/>
      </c>
      <c r="C37" s="34">
        <f>IF(OR($A37="",$B37="",Assumptions!$B$6=""),"",$B37*POWER(1+Assumptions!$B$6,(ROW()-5)/12))</f>
        <v/>
      </c>
      <c r="D37" s="34">
        <f>IF($A37="","",IF(OR(COUNT('Plan Inputs'!$K$5:$K$104)=0,Assumptions!$B$7=""),"",SUM('Plan Inputs'!$K$5:$K$104)*POWER(1+Assumptions!$B$7,(ROW()-5)/12)))</f>
        <v/>
      </c>
      <c r="E37" s="34">
        <f>IF(OR($A37="",$C37="",Assumptions!$B$8=""),"",$C37*Assumptions!$B$8)</f>
        <v/>
      </c>
      <c r="F37" s="34">
        <f>IF(OR($A37="",$C37="",$D37="",$E37=""),"",$C37-$D37-$E37)</f>
        <v/>
      </c>
      <c r="G37" s="34">
        <f>IF($F37="","",SUM($F$5:$F37))</f>
        <v/>
      </c>
      <c r="H37" s="34">
        <f>IF(OR($G37="",Assumptions!$B$9="",Assumptions!$B$10="",Assumptions!$B$11="",COUNT('Plan Inputs'!$L$5:$L$104)=0),"",Assumptions!$B$9+Assumptions!$B$10-SUM('Plan Inputs'!$L$5:$L$104)*(1+Assumptions!$B$11)+$G37)</f>
        <v/>
      </c>
      <c r="I37" s="33">
        <f>IF($F37="","",IF(AND($F37&gt;=0,COUNTIF($F$5:$F37,"&gt;=0")=1),$A37,""))</f>
        <v/>
      </c>
    </row>
    <row r="38" ht="22" customHeight="1">
      <c r="A38" s="31">
        <f>IF(ROW()-4&lt;=Assumptions!$B$5,DATE(YEAR(Assumptions!$B$4),MONTH(Assumptions!$B$4)+ROW()-5,1),"")</f>
        <v/>
      </c>
      <c r="B38" s="32">
        <f>IF($A38="","",IF(COUNT('Plan Inputs'!$J$5:$J$104)=0,"",SUM('Plan Inputs'!$J$5:$J$104)))</f>
        <v/>
      </c>
      <c r="C38" s="32">
        <f>IF(OR($A38="",$B38="",Assumptions!$B$6=""),"",$B38*POWER(1+Assumptions!$B$6,(ROW()-5)/12))</f>
        <v/>
      </c>
      <c r="D38" s="32">
        <f>IF($A38="","",IF(OR(COUNT('Plan Inputs'!$K$5:$K$104)=0,Assumptions!$B$7=""),"",SUM('Plan Inputs'!$K$5:$K$104)*POWER(1+Assumptions!$B$7,(ROW()-5)/12)))</f>
        <v/>
      </c>
      <c r="E38" s="32">
        <f>IF(OR($A38="",$C38="",Assumptions!$B$8=""),"",$C38*Assumptions!$B$8)</f>
        <v/>
      </c>
      <c r="F38" s="32">
        <f>IF(OR($A38="",$C38="",$D38="",$E38=""),"",$C38-$D38-$E38)</f>
        <v/>
      </c>
      <c r="G38" s="32">
        <f>IF($F38="","",SUM($F$5:$F38))</f>
        <v/>
      </c>
      <c r="H38" s="32">
        <f>IF(OR($G38="",Assumptions!$B$9="",Assumptions!$B$10="",Assumptions!$B$11="",COUNT('Plan Inputs'!$L$5:$L$104)=0),"",Assumptions!$B$9+Assumptions!$B$10-SUM('Plan Inputs'!$L$5:$L$104)*(1+Assumptions!$B$11)+$G38)</f>
        <v/>
      </c>
      <c r="I38" s="31">
        <f>IF($F38="","",IF(AND($F38&gt;=0,COUNTIF($F$5:$F38,"&gt;=0")=1),$A38,""))</f>
        <v/>
      </c>
    </row>
    <row r="39" ht="22" customHeight="1">
      <c r="A39" s="33">
        <f>IF(ROW()-4&lt;=Assumptions!$B$5,DATE(YEAR(Assumptions!$B$4),MONTH(Assumptions!$B$4)+ROW()-5,1),"")</f>
        <v/>
      </c>
      <c r="B39" s="34">
        <f>IF($A39="","",IF(COUNT('Plan Inputs'!$J$5:$J$104)=0,"",SUM('Plan Inputs'!$J$5:$J$104)))</f>
        <v/>
      </c>
      <c r="C39" s="34">
        <f>IF(OR($A39="",$B39="",Assumptions!$B$6=""),"",$B39*POWER(1+Assumptions!$B$6,(ROW()-5)/12))</f>
        <v/>
      </c>
      <c r="D39" s="34">
        <f>IF($A39="","",IF(OR(COUNT('Plan Inputs'!$K$5:$K$104)=0,Assumptions!$B$7=""),"",SUM('Plan Inputs'!$K$5:$K$104)*POWER(1+Assumptions!$B$7,(ROW()-5)/12)))</f>
        <v/>
      </c>
      <c r="E39" s="34">
        <f>IF(OR($A39="",$C39="",Assumptions!$B$8=""),"",$C39*Assumptions!$B$8)</f>
        <v/>
      </c>
      <c r="F39" s="34">
        <f>IF(OR($A39="",$C39="",$D39="",$E39=""),"",$C39-$D39-$E39)</f>
        <v/>
      </c>
      <c r="G39" s="34">
        <f>IF($F39="","",SUM($F$5:$F39))</f>
        <v/>
      </c>
      <c r="H39" s="34">
        <f>IF(OR($G39="",Assumptions!$B$9="",Assumptions!$B$10="",Assumptions!$B$11="",COUNT('Plan Inputs'!$L$5:$L$104)=0),"",Assumptions!$B$9+Assumptions!$B$10-SUM('Plan Inputs'!$L$5:$L$104)*(1+Assumptions!$B$11)+$G39)</f>
        <v/>
      </c>
      <c r="I39" s="33">
        <f>IF($F39="","",IF(AND($F39&gt;=0,COUNTIF($F$5:$F39,"&gt;=0")=1),$A39,""))</f>
        <v/>
      </c>
    </row>
    <row r="40" ht="22" customHeight="1">
      <c r="A40" s="31">
        <f>IF(ROW()-4&lt;=Assumptions!$B$5,DATE(YEAR(Assumptions!$B$4),MONTH(Assumptions!$B$4)+ROW()-5,1),"")</f>
        <v/>
      </c>
      <c r="B40" s="32">
        <f>IF($A40="","",IF(COUNT('Plan Inputs'!$J$5:$J$104)=0,"",SUM('Plan Inputs'!$J$5:$J$104)))</f>
        <v/>
      </c>
      <c r="C40" s="32">
        <f>IF(OR($A40="",$B40="",Assumptions!$B$6=""),"",$B40*POWER(1+Assumptions!$B$6,(ROW()-5)/12))</f>
        <v/>
      </c>
      <c r="D40" s="32">
        <f>IF($A40="","",IF(OR(COUNT('Plan Inputs'!$K$5:$K$104)=0,Assumptions!$B$7=""),"",SUM('Plan Inputs'!$K$5:$K$104)*POWER(1+Assumptions!$B$7,(ROW()-5)/12)))</f>
        <v/>
      </c>
      <c r="E40" s="32">
        <f>IF(OR($A40="",$C40="",Assumptions!$B$8=""),"",$C40*Assumptions!$B$8)</f>
        <v/>
      </c>
      <c r="F40" s="32">
        <f>IF(OR($A40="",$C40="",$D40="",$E40=""),"",$C40-$D40-$E40)</f>
        <v/>
      </c>
      <c r="G40" s="32">
        <f>IF($F40="","",SUM($F$5:$F40))</f>
        <v/>
      </c>
      <c r="H40" s="32">
        <f>IF(OR($G40="",Assumptions!$B$9="",Assumptions!$B$10="",Assumptions!$B$11="",COUNT('Plan Inputs'!$L$5:$L$104)=0),"",Assumptions!$B$9+Assumptions!$B$10-SUM('Plan Inputs'!$L$5:$L$104)*(1+Assumptions!$B$11)+$G40)</f>
        <v/>
      </c>
      <c r="I40" s="31">
        <f>IF($F40="","",IF(AND($F40&gt;=0,COUNTIF($F$5:$F40,"&gt;=0")=1),$A40,""))</f>
        <v/>
      </c>
    </row>
    <row r="41" ht="22" customHeight="1">
      <c r="A41" s="33">
        <f>IF(ROW()-4&lt;=Assumptions!$B$5,DATE(YEAR(Assumptions!$B$4),MONTH(Assumptions!$B$4)+ROW()-5,1),"")</f>
        <v/>
      </c>
      <c r="B41" s="34">
        <f>IF($A41="","",IF(COUNT('Plan Inputs'!$J$5:$J$104)=0,"",SUM('Plan Inputs'!$J$5:$J$104)))</f>
        <v/>
      </c>
      <c r="C41" s="34">
        <f>IF(OR($A41="",$B41="",Assumptions!$B$6=""),"",$B41*POWER(1+Assumptions!$B$6,(ROW()-5)/12))</f>
        <v/>
      </c>
      <c r="D41" s="34">
        <f>IF($A41="","",IF(OR(COUNT('Plan Inputs'!$K$5:$K$104)=0,Assumptions!$B$7=""),"",SUM('Plan Inputs'!$K$5:$K$104)*POWER(1+Assumptions!$B$7,(ROW()-5)/12)))</f>
        <v/>
      </c>
      <c r="E41" s="34">
        <f>IF(OR($A41="",$C41="",Assumptions!$B$8=""),"",$C41*Assumptions!$B$8)</f>
        <v/>
      </c>
      <c r="F41" s="34">
        <f>IF(OR($A41="",$C41="",$D41="",$E41=""),"",$C41-$D41-$E41)</f>
        <v/>
      </c>
      <c r="G41" s="34">
        <f>IF($F41="","",SUM($F$5:$F41))</f>
        <v/>
      </c>
      <c r="H41" s="34">
        <f>IF(OR($G41="",Assumptions!$B$9="",Assumptions!$B$10="",Assumptions!$B$11="",COUNT('Plan Inputs'!$L$5:$L$104)=0),"",Assumptions!$B$9+Assumptions!$B$10-SUM('Plan Inputs'!$L$5:$L$104)*(1+Assumptions!$B$11)+$G41)</f>
        <v/>
      </c>
      <c r="I41" s="33">
        <f>IF($F41="","",IF(AND($F41&gt;=0,COUNTIF($F$5:$F41,"&gt;=0")=1),$A41,""))</f>
        <v/>
      </c>
    </row>
    <row r="42" ht="22" customHeight="1">
      <c r="A42" s="31">
        <f>IF(ROW()-4&lt;=Assumptions!$B$5,DATE(YEAR(Assumptions!$B$4),MONTH(Assumptions!$B$4)+ROW()-5,1),"")</f>
        <v/>
      </c>
      <c r="B42" s="32">
        <f>IF($A42="","",IF(COUNT('Plan Inputs'!$J$5:$J$104)=0,"",SUM('Plan Inputs'!$J$5:$J$104)))</f>
        <v/>
      </c>
      <c r="C42" s="32">
        <f>IF(OR($A42="",$B42="",Assumptions!$B$6=""),"",$B42*POWER(1+Assumptions!$B$6,(ROW()-5)/12))</f>
        <v/>
      </c>
      <c r="D42" s="32">
        <f>IF($A42="","",IF(OR(COUNT('Plan Inputs'!$K$5:$K$104)=0,Assumptions!$B$7=""),"",SUM('Plan Inputs'!$K$5:$K$104)*POWER(1+Assumptions!$B$7,(ROW()-5)/12)))</f>
        <v/>
      </c>
      <c r="E42" s="32">
        <f>IF(OR($A42="",$C42="",Assumptions!$B$8=""),"",$C42*Assumptions!$B$8)</f>
        <v/>
      </c>
      <c r="F42" s="32">
        <f>IF(OR($A42="",$C42="",$D42="",$E42=""),"",$C42-$D42-$E42)</f>
        <v/>
      </c>
      <c r="G42" s="32">
        <f>IF($F42="","",SUM($F$5:$F42))</f>
        <v/>
      </c>
      <c r="H42" s="32">
        <f>IF(OR($G42="",Assumptions!$B$9="",Assumptions!$B$10="",Assumptions!$B$11="",COUNT('Plan Inputs'!$L$5:$L$104)=0),"",Assumptions!$B$9+Assumptions!$B$10-SUM('Plan Inputs'!$L$5:$L$104)*(1+Assumptions!$B$11)+$G42)</f>
        <v/>
      </c>
      <c r="I42" s="31">
        <f>IF($F42="","",IF(AND($F42&gt;=0,COUNTIF($F$5:$F42,"&gt;=0")=1),$A42,""))</f>
        <v/>
      </c>
    </row>
    <row r="43" ht="22" customHeight="1">
      <c r="A43" s="33">
        <f>IF(ROW()-4&lt;=Assumptions!$B$5,DATE(YEAR(Assumptions!$B$4),MONTH(Assumptions!$B$4)+ROW()-5,1),"")</f>
        <v/>
      </c>
      <c r="B43" s="34">
        <f>IF($A43="","",IF(COUNT('Plan Inputs'!$J$5:$J$104)=0,"",SUM('Plan Inputs'!$J$5:$J$104)))</f>
        <v/>
      </c>
      <c r="C43" s="34">
        <f>IF(OR($A43="",$B43="",Assumptions!$B$6=""),"",$B43*POWER(1+Assumptions!$B$6,(ROW()-5)/12))</f>
        <v/>
      </c>
      <c r="D43" s="34">
        <f>IF($A43="","",IF(OR(COUNT('Plan Inputs'!$K$5:$K$104)=0,Assumptions!$B$7=""),"",SUM('Plan Inputs'!$K$5:$K$104)*POWER(1+Assumptions!$B$7,(ROW()-5)/12)))</f>
        <v/>
      </c>
      <c r="E43" s="34">
        <f>IF(OR($A43="",$C43="",Assumptions!$B$8=""),"",$C43*Assumptions!$B$8)</f>
        <v/>
      </c>
      <c r="F43" s="34">
        <f>IF(OR($A43="",$C43="",$D43="",$E43=""),"",$C43-$D43-$E43)</f>
        <v/>
      </c>
      <c r="G43" s="34">
        <f>IF($F43="","",SUM($F$5:$F43))</f>
        <v/>
      </c>
      <c r="H43" s="34">
        <f>IF(OR($G43="",Assumptions!$B$9="",Assumptions!$B$10="",Assumptions!$B$11="",COUNT('Plan Inputs'!$L$5:$L$104)=0),"",Assumptions!$B$9+Assumptions!$B$10-SUM('Plan Inputs'!$L$5:$L$104)*(1+Assumptions!$B$11)+$G43)</f>
        <v/>
      </c>
      <c r="I43" s="33">
        <f>IF($F43="","",IF(AND($F43&gt;=0,COUNTIF($F$5:$F43,"&gt;=0")=1),$A43,""))</f>
        <v/>
      </c>
    </row>
    <row r="44" ht="22" customHeight="1">
      <c r="A44" s="31">
        <f>IF(ROW()-4&lt;=Assumptions!$B$5,DATE(YEAR(Assumptions!$B$4),MONTH(Assumptions!$B$4)+ROW()-5,1),"")</f>
        <v/>
      </c>
      <c r="B44" s="32">
        <f>IF($A44="","",IF(COUNT('Plan Inputs'!$J$5:$J$104)=0,"",SUM('Plan Inputs'!$J$5:$J$104)))</f>
        <v/>
      </c>
      <c r="C44" s="32">
        <f>IF(OR($A44="",$B44="",Assumptions!$B$6=""),"",$B44*POWER(1+Assumptions!$B$6,(ROW()-5)/12))</f>
        <v/>
      </c>
      <c r="D44" s="32">
        <f>IF($A44="","",IF(OR(COUNT('Plan Inputs'!$K$5:$K$104)=0,Assumptions!$B$7=""),"",SUM('Plan Inputs'!$K$5:$K$104)*POWER(1+Assumptions!$B$7,(ROW()-5)/12)))</f>
        <v/>
      </c>
      <c r="E44" s="32">
        <f>IF(OR($A44="",$C44="",Assumptions!$B$8=""),"",$C44*Assumptions!$B$8)</f>
        <v/>
      </c>
      <c r="F44" s="32">
        <f>IF(OR($A44="",$C44="",$D44="",$E44=""),"",$C44-$D44-$E44)</f>
        <v/>
      </c>
      <c r="G44" s="32">
        <f>IF($F44="","",SUM($F$5:$F44))</f>
        <v/>
      </c>
      <c r="H44" s="32">
        <f>IF(OR($G44="",Assumptions!$B$9="",Assumptions!$B$10="",Assumptions!$B$11="",COUNT('Plan Inputs'!$L$5:$L$104)=0),"",Assumptions!$B$9+Assumptions!$B$10-SUM('Plan Inputs'!$L$5:$L$104)*(1+Assumptions!$B$11)+$G44)</f>
        <v/>
      </c>
      <c r="I44" s="31">
        <f>IF($F44="","",IF(AND($F44&gt;=0,COUNTIF($F$5:$F44,"&gt;=0")=1),$A44,""))</f>
        <v/>
      </c>
    </row>
    <row r="45" ht="22" customHeight="1">
      <c r="A45" s="33">
        <f>IF(ROW()-4&lt;=Assumptions!$B$5,DATE(YEAR(Assumptions!$B$4),MONTH(Assumptions!$B$4)+ROW()-5,1),"")</f>
        <v/>
      </c>
      <c r="B45" s="34">
        <f>IF($A45="","",IF(COUNT('Plan Inputs'!$J$5:$J$104)=0,"",SUM('Plan Inputs'!$J$5:$J$104)))</f>
        <v/>
      </c>
      <c r="C45" s="34">
        <f>IF(OR($A45="",$B45="",Assumptions!$B$6=""),"",$B45*POWER(1+Assumptions!$B$6,(ROW()-5)/12))</f>
        <v/>
      </c>
      <c r="D45" s="34">
        <f>IF($A45="","",IF(OR(COUNT('Plan Inputs'!$K$5:$K$104)=0,Assumptions!$B$7=""),"",SUM('Plan Inputs'!$K$5:$K$104)*POWER(1+Assumptions!$B$7,(ROW()-5)/12)))</f>
        <v/>
      </c>
      <c r="E45" s="34">
        <f>IF(OR($A45="",$C45="",Assumptions!$B$8=""),"",$C45*Assumptions!$B$8)</f>
        <v/>
      </c>
      <c r="F45" s="34">
        <f>IF(OR($A45="",$C45="",$D45="",$E45=""),"",$C45-$D45-$E45)</f>
        <v/>
      </c>
      <c r="G45" s="34">
        <f>IF($F45="","",SUM($F$5:$F45))</f>
        <v/>
      </c>
      <c r="H45" s="34">
        <f>IF(OR($G45="",Assumptions!$B$9="",Assumptions!$B$10="",Assumptions!$B$11="",COUNT('Plan Inputs'!$L$5:$L$104)=0),"",Assumptions!$B$9+Assumptions!$B$10-SUM('Plan Inputs'!$L$5:$L$104)*(1+Assumptions!$B$11)+$G45)</f>
        <v/>
      </c>
      <c r="I45" s="33">
        <f>IF($F45="","",IF(AND($F45&gt;=0,COUNTIF($F$5:$F45,"&gt;=0")=1),$A45,""))</f>
        <v/>
      </c>
    </row>
    <row r="46" ht="22" customHeight="1">
      <c r="A46" s="31">
        <f>IF(ROW()-4&lt;=Assumptions!$B$5,DATE(YEAR(Assumptions!$B$4),MONTH(Assumptions!$B$4)+ROW()-5,1),"")</f>
        <v/>
      </c>
      <c r="B46" s="32">
        <f>IF($A46="","",IF(COUNT('Plan Inputs'!$J$5:$J$104)=0,"",SUM('Plan Inputs'!$J$5:$J$104)))</f>
        <v/>
      </c>
      <c r="C46" s="32">
        <f>IF(OR($A46="",$B46="",Assumptions!$B$6=""),"",$B46*POWER(1+Assumptions!$B$6,(ROW()-5)/12))</f>
        <v/>
      </c>
      <c r="D46" s="32">
        <f>IF($A46="","",IF(OR(COUNT('Plan Inputs'!$K$5:$K$104)=0,Assumptions!$B$7=""),"",SUM('Plan Inputs'!$K$5:$K$104)*POWER(1+Assumptions!$B$7,(ROW()-5)/12)))</f>
        <v/>
      </c>
      <c r="E46" s="32">
        <f>IF(OR($A46="",$C46="",Assumptions!$B$8=""),"",$C46*Assumptions!$B$8)</f>
        <v/>
      </c>
      <c r="F46" s="32">
        <f>IF(OR($A46="",$C46="",$D46="",$E46=""),"",$C46-$D46-$E46)</f>
        <v/>
      </c>
      <c r="G46" s="32">
        <f>IF($F46="","",SUM($F$5:$F46))</f>
        <v/>
      </c>
      <c r="H46" s="32">
        <f>IF(OR($G46="",Assumptions!$B$9="",Assumptions!$B$10="",Assumptions!$B$11="",COUNT('Plan Inputs'!$L$5:$L$104)=0),"",Assumptions!$B$9+Assumptions!$B$10-SUM('Plan Inputs'!$L$5:$L$104)*(1+Assumptions!$B$11)+$G46)</f>
        <v/>
      </c>
      <c r="I46" s="31">
        <f>IF($F46="","",IF(AND($F46&gt;=0,COUNTIF($F$5:$F46,"&gt;=0")=1),$A46,""))</f>
        <v/>
      </c>
    </row>
    <row r="47" ht="22" customHeight="1">
      <c r="A47" s="33">
        <f>IF(ROW()-4&lt;=Assumptions!$B$5,DATE(YEAR(Assumptions!$B$4),MONTH(Assumptions!$B$4)+ROW()-5,1),"")</f>
        <v/>
      </c>
      <c r="B47" s="34">
        <f>IF($A47="","",IF(COUNT('Plan Inputs'!$J$5:$J$104)=0,"",SUM('Plan Inputs'!$J$5:$J$104)))</f>
        <v/>
      </c>
      <c r="C47" s="34">
        <f>IF(OR($A47="",$B47="",Assumptions!$B$6=""),"",$B47*POWER(1+Assumptions!$B$6,(ROW()-5)/12))</f>
        <v/>
      </c>
      <c r="D47" s="34">
        <f>IF($A47="","",IF(OR(COUNT('Plan Inputs'!$K$5:$K$104)=0,Assumptions!$B$7=""),"",SUM('Plan Inputs'!$K$5:$K$104)*POWER(1+Assumptions!$B$7,(ROW()-5)/12)))</f>
        <v/>
      </c>
      <c r="E47" s="34">
        <f>IF(OR($A47="",$C47="",Assumptions!$B$8=""),"",$C47*Assumptions!$B$8)</f>
        <v/>
      </c>
      <c r="F47" s="34">
        <f>IF(OR($A47="",$C47="",$D47="",$E47=""),"",$C47-$D47-$E47)</f>
        <v/>
      </c>
      <c r="G47" s="34">
        <f>IF($F47="","",SUM($F$5:$F47))</f>
        <v/>
      </c>
      <c r="H47" s="34">
        <f>IF(OR($G47="",Assumptions!$B$9="",Assumptions!$B$10="",Assumptions!$B$11="",COUNT('Plan Inputs'!$L$5:$L$104)=0),"",Assumptions!$B$9+Assumptions!$B$10-SUM('Plan Inputs'!$L$5:$L$104)*(1+Assumptions!$B$11)+$G47)</f>
        <v/>
      </c>
      <c r="I47" s="33">
        <f>IF($F47="","",IF(AND($F47&gt;=0,COUNTIF($F$5:$F47,"&gt;=0")=1),$A47,""))</f>
        <v/>
      </c>
    </row>
    <row r="48" ht="22" customHeight="1">
      <c r="A48" s="31">
        <f>IF(ROW()-4&lt;=Assumptions!$B$5,DATE(YEAR(Assumptions!$B$4),MONTH(Assumptions!$B$4)+ROW()-5,1),"")</f>
        <v/>
      </c>
      <c r="B48" s="32">
        <f>IF($A48="","",IF(COUNT('Plan Inputs'!$J$5:$J$104)=0,"",SUM('Plan Inputs'!$J$5:$J$104)))</f>
        <v/>
      </c>
      <c r="C48" s="32">
        <f>IF(OR($A48="",$B48="",Assumptions!$B$6=""),"",$B48*POWER(1+Assumptions!$B$6,(ROW()-5)/12))</f>
        <v/>
      </c>
      <c r="D48" s="32">
        <f>IF($A48="","",IF(OR(COUNT('Plan Inputs'!$K$5:$K$104)=0,Assumptions!$B$7=""),"",SUM('Plan Inputs'!$K$5:$K$104)*POWER(1+Assumptions!$B$7,(ROW()-5)/12)))</f>
        <v/>
      </c>
      <c r="E48" s="32">
        <f>IF(OR($A48="",$C48="",Assumptions!$B$8=""),"",$C48*Assumptions!$B$8)</f>
        <v/>
      </c>
      <c r="F48" s="32">
        <f>IF(OR($A48="",$C48="",$D48="",$E48=""),"",$C48-$D48-$E48)</f>
        <v/>
      </c>
      <c r="G48" s="32">
        <f>IF($F48="","",SUM($F$5:$F48))</f>
        <v/>
      </c>
      <c r="H48" s="32">
        <f>IF(OR($G48="",Assumptions!$B$9="",Assumptions!$B$10="",Assumptions!$B$11="",COUNT('Plan Inputs'!$L$5:$L$104)=0),"",Assumptions!$B$9+Assumptions!$B$10-SUM('Plan Inputs'!$L$5:$L$104)*(1+Assumptions!$B$11)+$G48)</f>
        <v/>
      </c>
      <c r="I48" s="31">
        <f>IF($F48="","",IF(AND($F48&gt;=0,COUNTIF($F$5:$F48,"&gt;=0")=1),$A48,""))</f>
        <v/>
      </c>
    </row>
    <row r="49" ht="22" customHeight="1">
      <c r="A49" s="33">
        <f>IF(ROW()-4&lt;=Assumptions!$B$5,DATE(YEAR(Assumptions!$B$4),MONTH(Assumptions!$B$4)+ROW()-5,1),"")</f>
        <v/>
      </c>
      <c r="B49" s="34">
        <f>IF($A49="","",IF(COUNT('Plan Inputs'!$J$5:$J$104)=0,"",SUM('Plan Inputs'!$J$5:$J$104)))</f>
        <v/>
      </c>
      <c r="C49" s="34">
        <f>IF(OR($A49="",$B49="",Assumptions!$B$6=""),"",$B49*POWER(1+Assumptions!$B$6,(ROW()-5)/12))</f>
        <v/>
      </c>
      <c r="D49" s="34">
        <f>IF($A49="","",IF(OR(COUNT('Plan Inputs'!$K$5:$K$104)=0,Assumptions!$B$7=""),"",SUM('Plan Inputs'!$K$5:$K$104)*POWER(1+Assumptions!$B$7,(ROW()-5)/12)))</f>
        <v/>
      </c>
      <c r="E49" s="34">
        <f>IF(OR($A49="",$C49="",Assumptions!$B$8=""),"",$C49*Assumptions!$B$8)</f>
        <v/>
      </c>
      <c r="F49" s="34">
        <f>IF(OR($A49="",$C49="",$D49="",$E49=""),"",$C49-$D49-$E49)</f>
        <v/>
      </c>
      <c r="G49" s="34">
        <f>IF($F49="","",SUM($F$5:$F49))</f>
        <v/>
      </c>
      <c r="H49" s="34">
        <f>IF(OR($G49="",Assumptions!$B$9="",Assumptions!$B$10="",Assumptions!$B$11="",COUNT('Plan Inputs'!$L$5:$L$104)=0),"",Assumptions!$B$9+Assumptions!$B$10-SUM('Plan Inputs'!$L$5:$L$104)*(1+Assumptions!$B$11)+$G49)</f>
        <v/>
      </c>
      <c r="I49" s="33">
        <f>IF($F49="","",IF(AND($F49&gt;=0,COUNTIF($F$5:$F49,"&gt;=0")=1),$A49,""))</f>
        <v/>
      </c>
    </row>
    <row r="50" ht="22" customHeight="1">
      <c r="A50" s="31">
        <f>IF(ROW()-4&lt;=Assumptions!$B$5,DATE(YEAR(Assumptions!$B$4),MONTH(Assumptions!$B$4)+ROW()-5,1),"")</f>
        <v/>
      </c>
      <c r="B50" s="32">
        <f>IF($A50="","",IF(COUNT('Plan Inputs'!$J$5:$J$104)=0,"",SUM('Plan Inputs'!$J$5:$J$104)))</f>
        <v/>
      </c>
      <c r="C50" s="32">
        <f>IF(OR($A50="",$B50="",Assumptions!$B$6=""),"",$B50*POWER(1+Assumptions!$B$6,(ROW()-5)/12))</f>
        <v/>
      </c>
      <c r="D50" s="32">
        <f>IF($A50="","",IF(OR(COUNT('Plan Inputs'!$K$5:$K$104)=0,Assumptions!$B$7=""),"",SUM('Plan Inputs'!$K$5:$K$104)*POWER(1+Assumptions!$B$7,(ROW()-5)/12)))</f>
        <v/>
      </c>
      <c r="E50" s="32">
        <f>IF(OR($A50="",$C50="",Assumptions!$B$8=""),"",$C50*Assumptions!$B$8)</f>
        <v/>
      </c>
      <c r="F50" s="32">
        <f>IF(OR($A50="",$C50="",$D50="",$E50=""),"",$C50-$D50-$E50)</f>
        <v/>
      </c>
      <c r="G50" s="32">
        <f>IF($F50="","",SUM($F$5:$F50))</f>
        <v/>
      </c>
      <c r="H50" s="32">
        <f>IF(OR($G50="",Assumptions!$B$9="",Assumptions!$B$10="",Assumptions!$B$11="",COUNT('Plan Inputs'!$L$5:$L$104)=0),"",Assumptions!$B$9+Assumptions!$B$10-SUM('Plan Inputs'!$L$5:$L$104)*(1+Assumptions!$B$11)+$G50)</f>
        <v/>
      </c>
      <c r="I50" s="31">
        <f>IF($F50="","",IF(AND($F50&gt;=0,COUNTIF($F$5:$F50,"&gt;=0")=1),$A50,""))</f>
        <v/>
      </c>
    </row>
    <row r="51" ht="22" customHeight="1">
      <c r="A51" s="33">
        <f>IF(ROW()-4&lt;=Assumptions!$B$5,DATE(YEAR(Assumptions!$B$4),MONTH(Assumptions!$B$4)+ROW()-5,1),"")</f>
        <v/>
      </c>
      <c r="B51" s="34">
        <f>IF($A51="","",IF(COUNT('Plan Inputs'!$J$5:$J$104)=0,"",SUM('Plan Inputs'!$J$5:$J$104)))</f>
        <v/>
      </c>
      <c r="C51" s="34">
        <f>IF(OR($A51="",$B51="",Assumptions!$B$6=""),"",$B51*POWER(1+Assumptions!$B$6,(ROW()-5)/12))</f>
        <v/>
      </c>
      <c r="D51" s="34">
        <f>IF($A51="","",IF(OR(COUNT('Plan Inputs'!$K$5:$K$104)=0,Assumptions!$B$7=""),"",SUM('Plan Inputs'!$K$5:$K$104)*POWER(1+Assumptions!$B$7,(ROW()-5)/12)))</f>
        <v/>
      </c>
      <c r="E51" s="34">
        <f>IF(OR($A51="",$C51="",Assumptions!$B$8=""),"",$C51*Assumptions!$B$8)</f>
        <v/>
      </c>
      <c r="F51" s="34">
        <f>IF(OR($A51="",$C51="",$D51="",$E51=""),"",$C51-$D51-$E51)</f>
        <v/>
      </c>
      <c r="G51" s="34">
        <f>IF($F51="","",SUM($F$5:$F51))</f>
        <v/>
      </c>
      <c r="H51" s="34">
        <f>IF(OR($G51="",Assumptions!$B$9="",Assumptions!$B$10="",Assumptions!$B$11="",COUNT('Plan Inputs'!$L$5:$L$104)=0),"",Assumptions!$B$9+Assumptions!$B$10-SUM('Plan Inputs'!$L$5:$L$104)*(1+Assumptions!$B$11)+$G51)</f>
        <v/>
      </c>
      <c r="I51" s="33">
        <f>IF($F51="","",IF(AND($F51&gt;=0,COUNTIF($F$5:$F51,"&gt;=0")=1),$A51,""))</f>
        <v/>
      </c>
    </row>
    <row r="52" ht="22" customHeight="1">
      <c r="A52" s="31">
        <f>IF(ROW()-4&lt;=Assumptions!$B$5,DATE(YEAR(Assumptions!$B$4),MONTH(Assumptions!$B$4)+ROW()-5,1),"")</f>
        <v/>
      </c>
      <c r="B52" s="32">
        <f>IF($A52="","",IF(COUNT('Plan Inputs'!$J$5:$J$104)=0,"",SUM('Plan Inputs'!$J$5:$J$104)))</f>
        <v/>
      </c>
      <c r="C52" s="32">
        <f>IF(OR($A52="",$B52="",Assumptions!$B$6=""),"",$B52*POWER(1+Assumptions!$B$6,(ROW()-5)/12))</f>
        <v/>
      </c>
      <c r="D52" s="32">
        <f>IF($A52="","",IF(OR(COUNT('Plan Inputs'!$K$5:$K$104)=0,Assumptions!$B$7=""),"",SUM('Plan Inputs'!$K$5:$K$104)*POWER(1+Assumptions!$B$7,(ROW()-5)/12)))</f>
        <v/>
      </c>
      <c r="E52" s="32">
        <f>IF(OR($A52="",$C52="",Assumptions!$B$8=""),"",$C52*Assumptions!$B$8)</f>
        <v/>
      </c>
      <c r="F52" s="32">
        <f>IF(OR($A52="",$C52="",$D52="",$E52=""),"",$C52-$D52-$E52)</f>
        <v/>
      </c>
      <c r="G52" s="32">
        <f>IF($F52="","",SUM($F$5:$F52))</f>
        <v/>
      </c>
      <c r="H52" s="32">
        <f>IF(OR($G52="",Assumptions!$B$9="",Assumptions!$B$10="",Assumptions!$B$11="",COUNT('Plan Inputs'!$L$5:$L$104)=0),"",Assumptions!$B$9+Assumptions!$B$10-SUM('Plan Inputs'!$L$5:$L$104)*(1+Assumptions!$B$11)+$G52)</f>
        <v/>
      </c>
      <c r="I52" s="31">
        <f>IF($F52="","",IF(AND($F52&gt;=0,COUNTIF($F$5:$F52,"&gt;=0")=1),$A52,""))</f>
        <v/>
      </c>
    </row>
    <row r="53" ht="22" customHeight="1">
      <c r="A53" s="33">
        <f>IF(ROW()-4&lt;=Assumptions!$B$5,DATE(YEAR(Assumptions!$B$4),MONTH(Assumptions!$B$4)+ROW()-5,1),"")</f>
        <v/>
      </c>
      <c r="B53" s="34">
        <f>IF($A53="","",IF(COUNT('Plan Inputs'!$J$5:$J$104)=0,"",SUM('Plan Inputs'!$J$5:$J$104)))</f>
        <v/>
      </c>
      <c r="C53" s="34">
        <f>IF(OR($A53="",$B53="",Assumptions!$B$6=""),"",$B53*POWER(1+Assumptions!$B$6,(ROW()-5)/12))</f>
        <v/>
      </c>
      <c r="D53" s="34">
        <f>IF($A53="","",IF(OR(COUNT('Plan Inputs'!$K$5:$K$104)=0,Assumptions!$B$7=""),"",SUM('Plan Inputs'!$K$5:$K$104)*POWER(1+Assumptions!$B$7,(ROW()-5)/12)))</f>
        <v/>
      </c>
      <c r="E53" s="34">
        <f>IF(OR($A53="",$C53="",Assumptions!$B$8=""),"",$C53*Assumptions!$B$8)</f>
        <v/>
      </c>
      <c r="F53" s="34">
        <f>IF(OR($A53="",$C53="",$D53="",$E53=""),"",$C53-$D53-$E53)</f>
        <v/>
      </c>
      <c r="G53" s="34">
        <f>IF($F53="","",SUM($F$5:$F53))</f>
        <v/>
      </c>
      <c r="H53" s="34">
        <f>IF(OR($G53="",Assumptions!$B$9="",Assumptions!$B$10="",Assumptions!$B$11="",COUNT('Plan Inputs'!$L$5:$L$104)=0),"",Assumptions!$B$9+Assumptions!$B$10-SUM('Plan Inputs'!$L$5:$L$104)*(1+Assumptions!$B$11)+$G53)</f>
        <v/>
      </c>
      <c r="I53" s="33">
        <f>IF($F53="","",IF(AND($F53&gt;=0,COUNTIF($F$5:$F53,"&gt;=0")=1),$A53,""))</f>
        <v/>
      </c>
    </row>
    <row r="54" ht="22" customHeight="1">
      <c r="A54" s="31">
        <f>IF(ROW()-4&lt;=Assumptions!$B$5,DATE(YEAR(Assumptions!$B$4),MONTH(Assumptions!$B$4)+ROW()-5,1),"")</f>
        <v/>
      </c>
      <c r="B54" s="32">
        <f>IF($A54="","",IF(COUNT('Plan Inputs'!$J$5:$J$104)=0,"",SUM('Plan Inputs'!$J$5:$J$104)))</f>
        <v/>
      </c>
      <c r="C54" s="32">
        <f>IF(OR($A54="",$B54="",Assumptions!$B$6=""),"",$B54*POWER(1+Assumptions!$B$6,(ROW()-5)/12))</f>
        <v/>
      </c>
      <c r="D54" s="32">
        <f>IF($A54="","",IF(OR(COUNT('Plan Inputs'!$K$5:$K$104)=0,Assumptions!$B$7=""),"",SUM('Plan Inputs'!$K$5:$K$104)*POWER(1+Assumptions!$B$7,(ROW()-5)/12)))</f>
        <v/>
      </c>
      <c r="E54" s="32">
        <f>IF(OR($A54="",$C54="",Assumptions!$B$8=""),"",$C54*Assumptions!$B$8)</f>
        <v/>
      </c>
      <c r="F54" s="32">
        <f>IF(OR($A54="",$C54="",$D54="",$E54=""),"",$C54-$D54-$E54)</f>
        <v/>
      </c>
      <c r="G54" s="32">
        <f>IF($F54="","",SUM($F$5:$F54))</f>
        <v/>
      </c>
      <c r="H54" s="32">
        <f>IF(OR($G54="",Assumptions!$B$9="",Assumptions!$B$10="",Assumptions!$B$11="",COUNT('Plan Inputs'!$L$5:$L$104)=0),"",Assumptions!$B$9+Assumptions!$B$10-SUM('Plan Inputs'!$L$5:$L$104)*(1+Assumptions!$B$11)+$G54)</f>
        <v/>
      </c>
      <c r="I54" s="31">
        <f>IF($F54="","",IF(AND($F54&gt;=0,COUNTIF($F$5:$F54,"&gt;=0")=1),$A54,""))</f>
        <v/>
      </c>
    </row>
    <row r="55" ht="22" customHeight="1">
      <c r="A55" s="33">
        <f>IF(ROW()-4&lt;=Assumptions!$B$5,DATE(YEAR(Assumptions!$B$4),MONTH(Assumptions!$B$4)+ROW()-5,1),"")</f>
        <v/>
      </c>
      <c r="B55" s="34">
        <f>IF($A55="","",IF(COUNT('Plan Inputs'!$J$5:$J$104)=0,"",SUM('Plan Inputs'!$J$5:$J$104)))</f>
        <v/>
      </c>
      <c r="C55" s="34">
        <f>IF(OR($A55="",$B55="",Assumptions!$B$6=""),"",$B55*POWER(1+Assumptions!$B$6,(ROW()-5)/12))</f>
        <v/>
      </c>
      <c r="D55" s="34">
        <f>IF($A55="","",IF(OR(COUNT('Plan Inputs'!$K$5:$K$104)=0,Assumptions!$B$7=""),"",SUM('Plan Inputs'!$K$5:$K$104)*POWER(1+Assumptions!$B$7,(ROW()-5)/12)))</f>
        <v/>
      </c>
      <c r="E55" s="34">
        <f>IF(OR($A55="",$C55="",Assumptions!$B$8=""),"",$C55*Assumptions!$B$8)</f>
        <v/>
      </c>
      <c r="F55" s="34">
        <f>IF(OR($A55="",$C55="",$D55="",$E55=""),"",$C55-$D55-$E55)</f>
        <v/>
      </c>
      <c r="G55" s="34">
        <f>IF($F55="","",SUM($F$5:$F55))</f>
        <v/>
      </c>
      <c r="H55" s="34">
        <f>IF(OR($G55="",Assumptions!$B$9="",Assumptions!$B$10="",Assumptions!$B$11="",COUNT('Plan Inputs'!$L$5:$L$104)=0),"",Assumptions!$B$9+Assumptions!$B$10-SUM('Plan Inputs'!$L$5:$L$104)*(1+Assumptions!$B$11)+$G55)</f>
        <v/>
      </c>
      <c r="I55" s="33">
        <f>IF($F55="","",IF(AND($F55&gt;=0,COUNTIF($F$5:$F55,"&gt;=0")=1),$A55,""))</f>
        <v/>
      </c>
    </row>
    <row r="56" ht="22" customHeight="1">
      <c r="A56" s="31">
        <f>IF(ROW()-4&lt;=Assumptions!$B$5,DATE(YEAR(Assumptions!$B$4),MONTH(Assumptions!$B$4)+ROW()-5,1),"")</f>
        <v/>
      </c>
      <c r="B56" s="32">
        <f>IF($A56="","",IF(COUNT('Plan Inputs'!$J$5:$J$104)=0,"",SUM('Plan Inputs'!$J$5:$J$104)))</f>
        <v/>
      </c>
      <c r="C56" s="32">
        <f>IF(OR($A56="",$B56="",Assumptions!$B$6=""),"",$B56*POWER(1+Assumptions!$B$6,(ROW()-5)/12))</f>
        <v/>
      </c>
      <c r="D56" s="32">
        <f>IF($A56="","",IF(OR(COUNT('Plan Inputs'!$K$5:$K$104)=0,Assumptions!$B$7=""),"",SUM('Plan Inputs'!$K$5:$K$104)*POWER(1+Assumptions!$B$7,(ROW()-5)/12)))</f>
        <v/>
      </c>
      <c r="E56" s="32">
        <f>IF(OR($A56="",$C56="",Assumptions!$B$8=""),"",$C56*Assumptions!$B$8)</f>
        <v/>
      </c>
      <c r="F56" s="32">
        <f>IF(OR($A56="",$C56="",$D56="",$E56=""),"",$C56-$D56-$E56)</f>
        <v/>
      </c>
      <c r="G56" s="32">
        <f>IF($F56="","",SUM($F$5:$F56))</f>
        <v/>
      </c>
      <c r="H56" s="32">
        <f>IF(OR($G56="",Assumptions!$B$9="",Assumptions!$B$10="",Assumptions!$B$11="",COUNT('Plan Inputs'!$L$5:$L$104)=0),"",Assumptions!$B$9+Assumptions!$B$10-SUM('Plan Inputs'!$L$5:$L$104)*(1+Assumptions!$B$11)+$G56)</f>
        <v/>
      </c>
      <c r="I56" s="31">
        <f>IF($F56="","",IF(AND($F56&gt;=0,COUNTIF($F$5:$F56,"&gt;=0")=1),$A56,""))</f>
        <v/>
      </c>
    </row>
    <row r="57" ht="22" customHeight="1">
      <c r="A57" s="33">
        <f>IF(ROW()-4&lt;=Assumptions!$B$5,DATE(YEAR(Assumptions!$B$4),MONTH(Assumptions!$B$4)+ROW()-5,1),"")</f>
        <v/>
      </c>
      <c r="B57" s="34">
        <f>IF($A57="","",IF(COUNT('Plan Inputs'!$J$5:$J$104)=0,"",SUM('Plan Inputs'!$J$5:$J$104)))</f>
        <v/>
      </c>
      <c r="C57" s="34">
        <f>IF(OR($A57="",$B57="",Assumptions!$B$6=""),"",$B57*POWER(1+Assumptions!$B$6,(ROW()-5)/12))</f>
        <v/>
      </c>
      <c r="D57" s="34">
        <f>IF($A57="","",IF(OR(COUNT('Plan Inputs'!$K$5:$K$104)=0,Assumptions!$B$7=""),"",SUM('Plan Inputs'!$K$5:$K$104)*POWER(1+Assumptions!$B$7,(ROW()-5)/12)))</f>
        <v/>
      </c>
      <c r="E57" s="34">
        <f>IF(OR($A57="",$C57="",Assumptions!$B$8=""),"",$C57*Assumptions!$B$8)</f>
        <v/>
      </c>
      <c r="F57" s="34">
        <f>IF(OR($A57="",$C57="",$D57="",$E57=""),"",$C57-$D57-$E57)</f>
        <v/>
      </c>
      <c r="G57" s="34">
        <f>IF($F57="","",SUM($F$5:$F57))</f>
        <v/>
      </c>
      <c r="H57" s="34">
        <f>IF(OR($G57="",Assumptions!$B$9="",Assumptions!$B$10="",Assumptions!$B$11="",COUNT('Plan Inputs'!$L$5:$L$104)=0),"",Assumptions!$B$9+Assumptions!$B$10-SUM('Plan Inputs'!$L$5:$L$104)*(1+Assumptions!$B$11)+$G57)</f>
        <v/>
      </c>
      <c r="I57" s="33">
        <f>IF($F57="","",IF(AND($F57&gt;=0,COUNTIF($F$5:$F57,"&gt;=0")=1),$A57,""))</f>
        <v/>
      </c>
    </row>
    <row r="58" ht="22" customHeight="1">
      <c r="A58" s="31">
        <f>IF(ROW()-4&lt;=Assumptions!$B$5,DATE(YEAR(Assumptions!$B$4),MONTH(Assumptions!$B$4)+ROW()-5,1),"")</f>
        <v/>
      </c>
      <c r="B58" s="32">
        <f>IF($A58="","",IF(COUNT('Plan Inputs'!$J$5:$J$104)=0,"",SUM('Plan Inputs'!$J$5:$J$104)))</f>
        <v/>
      </c>
      <c r="C58" s="32">
        <f>IF(OR($A58="",$B58="",Assumptions!$B$6=""),"",$B58*POWER(1+Assumptions!$B$6,(ROW()-5)/12))</f>
        <v/>
      </c>
      <c r="D58" s="32">
        <f>IF($A58="","",IF(OR(COUNT('Plan Inputs'!$K$5:$K$104)=0,Assumptions!$B$7=""),"",SUM('Plan Inputs'!$K$5:$K$104)*POWER(1+Assumptions!$B$7,(ROW()-5)/12)))</f>
        <v/>
      </c>
      <c r="E58" s="32">
        <f>IF(OR($A58="",$C58="",Assumptions!$B$8=""),"",$C58*Assumptions!$B$8)</f>
        <v/>
      </c>
      <c r="F58" s="32">
        <f>IF(OR($A58="",$C58="",$D58="",$E58=""),"",$C58-$D58-$E58)</f>
        <v/>
      </c>
      <c r="G58" s="32">
        <f>IF($F58="","",SUM($F$5:$F58))</f>
        <v/>
      </c>
      <c r="H58" s="32">
        <f>IF(OR($G58="",Assumptions!$B$9="",Assumptions!$B$10="",Assumptions!$B$11="",COUNT('Plan Inputs'!$L$5:$L$104)=0),"",Assumptions!$B$9+Assumptions!$B$10-SUM('Plan Inputs'!$L$5:$L$104)*(1+Assumptions!$B$11)+$G58)</f>
        <v/>
      </c>
      <c r="I58" s="31">
        <f>IF($F58="","",IF(AND($F58&gt;=0,COUNTIF($F$5:$F58,"&gt;=0")=1),$A58,""))</f>
        <v/>
      </c>
    </row>
    <row r="59" ht="22" customHeight="1">
      <c r="A59" s="33">
        <f>IF(ROW()-4&lt;=Assumptions!$B$5,DATE(YEAR(Assumptions!$B$4),MONTH(Assumptions!$B$4)+ROW()-5,1),"")</f>
        <v/>
      </c>
      <c r="B59" s="34">
        <f>IF($A59="","",IF(COUNT('Plan Inputs'!$J$5:$J$104)=0,"",SUM('Plan Inputs'!$J$5:$J$104)))</f>
        <v/>
      </c>
      <c r="C59" s="34">
        <f>IF(OR($A59="",$B59="",Assumptions!$B$6=""),"",$B59*POWER(1+Assumptions!$B$6,(ROW()-5)/12))</f>
        <v/>
      </c>
      <c r="D59" s="34">
        <f>IF($A59="","",IF(OR(COUNT('Plan Inputs'!$K$5:$K$104)=0,Assumptions!$B$7=""),"",SUM('Plan Inputs'!$K$5:$K$104)*POWER(1+Assumptions!$B$7,(ROW()-5)/12)))</f>
        <v/>
      </c>
      <c r="E59" s="34">
        <f>IF(OR($A59="",$C59="",Assumptions!$B$8=""),"",$C59*Assumptions!$B$8)</f>
        <v/>
      </c>
      <c r="F59" s="34">
        <f>IF(OR($A59="",$C59="",$D59="",$E59=""),"",$C59-$D59-$E59)</f>
        <v/>
      </c>
      <c r="G59" s="34">
        <f>IF($F59="","",SUM($F$5:$F59))</f>
        <v/>
      </c>
      <c r="H59" s="34">
        <f>IF(OR($G59="",Assumptions!$B$9="",Assumptions!$B$10="",Assumptions!$B$11="",COUNT('Plan Inputs'!$L$5:$L$104)=0),"",Assumptions!$B$9+Assumptions!$B$10-SUM('Plan Inputs'!$L$5:$L$104)*(1+Assumptions!$B$11)+$G59)</f>
        <v/>
      </c>
      <c r="I59" s="33">
        <f>IF($F59="","",IF(AND($F59&gt;=0,COUNTIF($F$5:$F59,"&gt;=0")=1),$A59,""))</f>
        <v/>
      </c>
    </row>
    <row r="60" ht="22" customHeight="1">
      <c r="A60" s="31">
        <f>IF(ROW()-4&lt;=Assumptions!$B$5,DATE(YEAR(Assumptions!$B$4),MONTH(Assumptions!$B$4)+ROW()-5,1),"")</f>
        <v/>
      </c>
      <c r="B60" s="32">
        <f>IF($A60="","",IF(COUNT('Plan Inputs'!$J$5:$J$104)=0,"",SUM('Plan Inputs'!$J$5:$J$104)))</f>
        <v/>
      </c>
      <c r="C60" s="32">
        <f>IF(OR($A60="",$B60="",Assumptions!$B$6=""),"",$B60*POWER(1+Assumptions!$B$6,(ROW()-5)/12))</f>
        <v/>
      </c>
      <c r="D60" s="32">
        <f>IF($A60="","",IF(OR(COUNT('Plan Inputs'!$K$5:$K$104)=0,Assumptions!$B$7=""),"",SUM('Plan Inputs'!$K$5:$K$104)*POWER(1+Assumptions!$B$7,(ROW()-5)/12)))</f>
        <v/>
      </c>
      <c r="E60" s="32">
        <f>IF(OR($A60="",$C60="",Assumptions!$B$8=""),"",$C60*Assumptions!$B$8)</f>
        <v/>
      </c>
      <c r="F60" s="32">
        <f>IF(OR($A60="",$C60="",$D60="",$E60=""),"",$C60-$D60-$E60)</f>
        <v/>
      </c>
      <c r="G60" s="32">
        <f>IF($F60="","",SUM($F$5:$F60))</f>
        <v/>
      </c>
      <c r="H60" s="32">
        <f>IF(OR($G60="",Assumptions!$B$9="",Assumptions!$B$10="",Assumptions!$B$11="",COUNT('Plan Inputs'!$L$5:$L$104)=0),"",Assumptions!$B$9+Assumptions!$B$10-SUM('Plan Inputs'!$L$5:$L$104)*(1+Assumptions!$B$11)+$G60)</f>
        <v/>
      </c>
      <c r="I60" s="31">
        <f>IF($F60="","",IF(AND($F60&gt;=0,COUNTIF($F$5:$F60,"&gt;=0")=1),$A60,""))</f>
        <v/>
      </c>
    </row>
    <row r="61" ht="22" customHeight="1">
      <c r="A61" s="33">
        <f>IF(ROW()-4&lt;=Assumptions!$B$5,DATE(YEAR(Assumptions!$B$4),MONTH(Assumptions!$B$4)+ROW()-5,1),"")</f>
        <v/>
      </c>
      <c r="B61" s="34">
        <f>IF($A61="","",IF(COUNT('Plan Inputs'!$J$5:$J$104)=0,"",SUM('Plan Inputs'!$J$5:$J$104)))</f>
        <v/>
      </c>
      <c r="C61" s="34">
        <f>IF(OR($A61="",$B61="",Assumptions!$B$6=""),"",$B61*POWER(1+Assumptions!$B$6,(ROW()-5)/12))</f>
        <v/>
      </c>
      <c r="D61" s="34">
        <f>IF($A61="","",IF(OR(COUNT('Plan Inputs'!$K$5:$K$104)=0,Assumptions!$B$7=""),"",SUM('Plan Inputs'!$K$5:$K$104)*POWER(1+Assumptions!$B$7,(ROW()-5)/12)))</f>
        <v/>
      </c>
      <c r="E61" s="34">
        <f>IF(OR($A61="",$C61="",Assumptions!$B$8=""),"",$C61*Assumptions!$B$8)</f>
        <v/>
      </c>
      <c r="F61" s="34">
        <f>IF(OR($A61="",$C61="",$D61="",$E61=""),"",$C61-$D61-$E61)</f>
        <v/>
      </c>
      <c r="G61" s="34">
        <f>IF($F61="","",SUM($F$5:$F61))</f>
        <v/>
      </c>
      <c r="H61" s="34">
        <f>IF(OR($G61="",Assumptions!$B$9="",Assumptions!$B$10="",Assumptions!$B$11="",COUNT('Plan Inputs'!$L$5:$L$104)=0),"",Assumptions!$B$9+Assumptions!$B$10-SUM('Plan Inputs'!$L$5:$L$104)*(1+Assumptions!$B$11)+$G61)</f>
        <v/>
      </c>
      <c r="I61" s="33">
        <f>IF($F61="","",IF(AND($F61&gt;=0,COUNTIF($F$5:$F61,"&gt;=0")=1),$A61,""))</f>
        <v/>
      </c>
    </row>
    <row r="62" ht="22" customHeight="1">
      <c r="A62" s="31">
        <f>IF(ROW()-4&lt;=Assumptions!$B$5,DATE(YEAR(Assumptions!$B$4),MONTH(Assumptions!$B$4)+ROW()-5,1),"")</f>
        <v/>
      </c>
      <c r="B62" s="32">
        <f>IF($A62="","",IF(COUNT('Plan Inputs'!$J$5:$J$104)=0,"",SUM('Plan Inputs'!$J$5:$J$104)))</f>
        <v/>
      </c>
      <c r="C62" s="32">
        <f>IF(OR($A62="",$B62="",Assumptions!$B$6=""),"",$B62*POWER(1+Assumptions!$B$6,(ROW()-5)/12))</f>
        <v/>
      </c>
      <c r="D62" s="32">
        <f>IF($A62="","",IF(OR(COUNT('Plan Inputs'!$K$5:$K$104)=0,Assumptions!$B$7=""),"",SUM('Plan Inputs'!$K$5:$K$104)*POWER(1+Assumptions!$B$7,(ROW()-5)/12)))</f>
        <v/>
      </c>
      <c r="E62" s="32">
        <f>IF(OR($A62="",$C62="",Assumptions!$B$8=""),"",$C62*Assumptions!$B$8)</f>
        <v/>
      </c>
      <c r="F62" s="32">
        <f>IF(OR($A62="",$C62="",$D62="",$E62=""),"",$C62-$D62-$E62)</f>
        <v/>
      </c>
      <c r="G62" s="32">
        <f>IF($F62="","",SUM($F$5:$F62))</f>
        <v/>
      </c>
      <c r="H62" s="32">
        <f>IF(OR($G62="",Assumptions!$B$9="",Assumptions!$B$10="",Assumptions!$B$11="",COUNT('Plan Inputs'!$L$5:$L$104)=0),"",Assumptions!$B$9+Assumptions!$B$10-SUM('Plan Inputs'!$L$5:$L$104)*(1+Assumptions!$B$11)+$G62)</f>
        <v/>
      </c>
      <c r="I62" s="31">
        <f>IF($F62="","",IF(AND($F62&gt;=0,COUNTIF($F$5:$F62,"&gt;=0")=1),$A62,""))</f>
        <v/>
      </c>
    </row>
    <row r="63" ht="22" customHeight="1">
      <c r="A63" s="33">
        <f>IF(ROW()-4&lt;=Assumptions!$B$5,DATE(YEAR(Assumptions!$B$4),MONTH(Assumptions!$B$4)+ROW()-5,1),"")</f>
        <v/>
      </c>
      <c r="B63" s="34">
        <f>IF($A63="","",IF(COUNT('Plan Inputs'!$J$5:$J$104)=0,"",SUM('Plan Inputs'!$J$5:$J$104)))</f>
        <v/>
      </c>
      <c r="C63" s="34">
        <f>IF(OR($A63="",$B63="",Assumptions!$B$6=""),"",$B63*POWER(1+Assumptions!$B$6,(ROW()-5)/12))</f>
        <v/>
      </c>
      <c r="D63" s="34">
        <f>IF($A63="","",IF(OR(COUNT('Plan Inputs'!$K$5:$K$104)=0,Assumptions!$B$7=""),"",SUM('Plan Inputs'!$K$5:$K$104)*POWER(1+Assumptions!$B$7,(ROW()-5)/12)))</f>
        <v/>
      </c>
      <c r="E63" s="34">
        <f>IF(OR($A63="",$C63="",Assumptions!$B$8=""),"",$C63*Assumptions!$B$8)</f>
        <v/>
      </c>
      <c r="F63" s="34">
        <f>IF(OR($A63="",$C63="",$D63="",$E63=""),"",$C63-$D63-$E63)</f>
        <v/>
      </c>
      <c r="G63" s="34">
        <f>IF($F63="","",SUM($F$5:$F63))</f>
        <v/>
      </c>
      <c r="H63" s="34">
        <f>IF(OR($G63="",Assumptions!$B$9="",Assumptions!$B$10="",Assumptions!$B$11="",COUNT('Plan Inputs'!$L$5:$L$104)=0),"",Assumptions!$B$9+Assumptions!$B$10-SUM('Plan Inputs'!$L$5:$L$104)*(1+Assumptions!$B$11)+$G63)</f>
        <v/>
      </c>
      <c r="I63" s="33">
        <f>IF($F63="","",IF(AND($F63&gt;=0,COUNTIF($F$5:$F63,"&gt;=0")=1),$A63,""))</f>
        <v/>
      </c>
    </row>
    <row r="64" ht="22" customHeight="1">
      <c r="A64" s="31">
        <f>IF(ROW()-4&lt;=Assumptions!$B$5,DATE(YEAR(Assumptions!$B$4),MONTH(Assumptions!$B$4)+ROW()-5,1),"")</f>
        <v/>
      </c>
      <c r="B64" s="32">
        <f>IF($A64="","",IF(COUNT('Plan Inputs'!$J$5:$J$104)=0,"",SUM('Plan Inputs'!$J$5:$J$104)))</f>
        <v/>
      </c>
      <c r="C64" s="32">
        <f>IF(OR($A64="",$B64="",Assumptions!$B$6=""),"",$B64*POWER(1+Assumptions!$B$6,(ROW()-5)/12))</f>
        <v/>
      </c>
      <c r="D64" s="32">
        <f>IF($A64="","",IF(OR(COUNT('Plan Inputs'!$K$5:$K$104)=0,Assumptions!$B$7=""),"",SUM('Plan Inputs'!$K$5:$K$104)*POWER(1+Assumptions!$B$7,(ROW()-5)/12)))</f>
        <v/>
      </c>
      <c r="E64" s="32">
        <f>IF(OR($A64="",$C64="",Assumptions!$B$8=""),"",$C64*Assumptions!$B$8)</f>
        <v/>
      </c>
      <c r="F64" s="32">
        <f>IF(OR($A64="",$C64="",$D64="",$E64=""),"",$C64-$D64-$E64)</f>
        <v/>
      </c>
      <c r="G64" s="32">
        <f>IF($F64="","",SUM($F$5:$F64))</f>
        <v/>
      </c>
      <c r="H64" s="32">
        <f>IF(OR($G64="",Assumptions!$B$9="",Assumptions!$B$10="",Assumptions!$B$11="",COUNT('Plan Inputs'!$L$5:$L$104)=0),"",Assumptions!$B$9+Assumptions!$B$10-SUM('Plan Inputs'!$L$5:$L$104)*(1+Assumptions!$B$11)+$G64)</f>
        <v/>
      </c>
      <c r="I64" s="31">
        <f>IF($F64="","",IF(AND($F64&gt;=0,COUNTIF($F$5:$F64,"&gt;=0")=1),$A64,""))</f>
        <v/>
      </c>
    </row>
    <row r="65" ht="22" customHeight="1">
      <c r="A65" s="33">
        <f>IF(ROW()-4&lt;=Assumptions!$B$5,DATE(YEAR(Assumptions!$B$4),MONTH(Assumptions!$B$4)+ROW()-5,1),"")</f>
        <v/>
      </c>
      <c r="B65" s="34">
        <f>IF($A65="","",IF(COUNT('Plan Inputs'!$J$5:$J$104)=0,"",SUM('Plan Inputs'!$J$5:$J$104)))</f>
        <v/>
      </c>
      <c r="C65" s="34">
        <f>IF(OR($A65="",$B65="",Assumptions!$B$6=""),"",$B65*POWER(1+Assumptions!$B$6,(ROW()-5)/12))</f>
        <v/>
      </c>
      <c r="D65" s="34">
        <f>IF($A65="","",IF(OR(COUNT('Plan Inputs'!$K$5:$K$104)=0,Assumptions!$B$7=""),"",SUM('Plan Inputs'!$K$5:$K$104)*POWER(1+Assumptions!$B$7,(ROW()-5)/12)))</f>
        <v/>
      </c>
      <c r="E65" s="34">
        <f>IF(OR($A65="",$C65="",Assumptions!$B$8=""),"",$C65*Assumptions!$B$8)</f>
        <v/>
      </c>
      <c r="F65" s="34">
        <f>IF(OR($A65="",$C65="",$D65="",$E65=""),"",$C65-$D65-$E65)</f>
        <v/>
      </c>
      <c r="G65" s="34">
        <f>IF($F65="","",SUM($F$5:$F65))</f>
        <v/>
      </c>
      <c r="H65" s="34">
        <f>IF(OR($G65="",Assumptions!$B$9="",Assumptions!$B$10="",Assumptions!$B$11="",COUNT('Plan Inputs'!$L$5:$L$104)=0),"",Assumptions!$B$9+Assumptions!$B$10-SUM('Plan Inputs'!$L$5:$L$104)*(1+Assumptions!$B$11)+$G65)</f>
        <v/>
      </c>
      <c r="I65" s="33">
        <f>IF($F65="","",IF(AND($F65&gt;=0,COUNTIF($F$5:$F65,"&gt;=0")=1),$A65,""))</f>
        <v/>
      </c>
    </row>
    <row r="66" ht="22" customHeight="1">
      <c r="A66" s="31">
        <f>IF(ROW()-4&lt;=Assumptions!$B$5,DATE(YEAR(Assumptions!$B$4),MONTH(Assumptions!$B$4)+ROW()-5,1),"")</f>
        <v/>
      </c>
      <c r="B66" s="32">
        <f>IF($A66="","",IF(COUNT('Plan Inputs'!$J$5:$J$104)=0,"",SUM('Plan Inputs'!$J$5:$J$104)))</f>
        <v/>
      </c>
      <c r="C66" s="32">
        <f>IF(OR($A66="",$B66="",Assumptions!$B$6=""),"",$B66*POWER(1+Assumptions!$B$6,(ROW()-5)/12))</f>
        <v/>
      </c>
      <c r="D66" s="32">
        <f>IF($A66="","",IF(OR(COUNT('Plan Inputs'!$K$5:$K$104)=0,Assumptions!$B$7=""),"",SUM('Plan Inputs'!$K$5:$K$104)*POWER(1+Assumptions!$B$7,(ROW()-5)/12)))</f>
        <v/>
      </c>
      <c r="E66" s="32">
        <f>IF(OR($A66="",$C66="",Assumptions!$B$8=""),"",$C66*Assumptions!$B$8)</f>
        <v/>
      </c>
      <c r="F66" s="32">
        <f>IF(OR($A66="",$C66="",$D66="",$E66=""),"",$C66-$D66-$E66)</f>
        <v/>
      </c>
      <c r="G66" s="32">
        <f>IF($F66="","",SUM($F$5:$F66))</f>
        <v/>
      </c>
      <c r="H66" s="32">
        <f>IF(OR($G66="",Assumptions!$B$9="",Assumptions!$B$10="",Assumptions!$B$11="",COUNT('Plan Inputs'!$L$5:$L$104)=0),"",Assumptions!$B$9+Assumptions!$B$10-SUM('Plan Inputs'!$L$5:$L$104)*(1+Assumptions!$B$11)+$G66)</f>
        <v/>
      </c>
      <c r="I66" s="31">
        <f>IF($F66="","",IF(AND($F66&gt;=0,COUNTIF($F$5:$F66,"&gt;=0")=1),$A66,""))</f>
        <v/>
      </c>
    </row>
    <row r="67" ht="22" customHeight="1">
      <c r="A67" s="33">
        <f>IF(ROW()-4&lt;=Assumptions!$B$5,DATE(YEAR(Assumptions!$B$4),MONTH(Assumptions!$B$4)+ROW()-5,1),"")</f>
        <v/>
      </c>
      <c r="B67" s="34">
        <f>IF($A67="","",IF(COUNT('Plan Inputs'!$J$5:$J$104)=0,"",SUM('Plan Inputs'!$J$5:$J$104)))</f>
        <v/>
      </c>
      <c r="C67" s="34">
        <f>IF(OR($A67="",$B67="",Assumptions!$B$6=""),"",$B67*POWER(1+Assumptions!$B$6,(ROW()-5)/12))</f>
        <v/>
      </c>
      <c r="D67" s="34">
        <f>IF($A67="","",IF(OR(COUNT('Plan Inputs'!$K$5:$K$104)=0,Assumptions!$B$7=""),"",SUM('Plan Inputs'!$K$5:$K$104)*POWER(1+Assumptions!$B$7,(ROW()-5)/12)))</f>
        <v/>
      </c>
      <c r="E67" s="34">
        <f>IF(OR($A67="",$C67="",Assumptions!$B$8=""),"",$C67*Assumptions!$B$8)</f>
        <v/>
      </c>
      <c r="F67" s="34">
        <f>IF(OR($A67="",$C67="",$D67="",$E67=""),"",$C67-$D67-$E67)</f>
        <v/>
      </c>
      <c r="G67" s="34">
        <f>IF($F67="","",SUM($F$5:$F67))</f>
        <v/>
      </c>
      <c r="H67" s="34">
        <f>IF(OR($G67="",Assumptions!$B$9="",Assumptions!$B$10="",Assumptions!$B$11="",COUNT('Plan Inputs'!$L$5:$L$104)=0),"",Assumptions!$B$9+Assumptions!$B$10-SUM('Plan Inputs'!$L$5:$L$104)*(1+Assumptions!$B$11)+$G67)</f>
        <v/>
      </c>
      <c r="I67" s="33">
        <f>IF($F67="","",IF(AND($F67&gt;=0,COUNTIF($F$5:$F67,"&gt;=0")=1),$A67,""))</f>
        <v/>
      </c>
    </row>
    <row r="68" ht="22" customHeight="1">
      <c r="A68" s="31">
        <f>IF(ROW()-4&lt;=Assumptions!$B$5,DATE(YEAR(Assumptions!$B$4),MONTH(Assumptions!$B$4)+ROW()-5,1),"")</f>
        <v/>
      </c>
      <c r="B68" s="32">
        <f>IF($A68="","",IF(COUNT('Plan Inputs'!$J$5:$J$104)=0,"",SUM('Plan Inputs'!$J$5:$J$104)))</f>
        <v/>
      </c>
      <c r="C68" s="32">
        <f>IF(OR($A68="",$B68="",Assumptions!$B$6=""),"",$B68*POWER(1+Assumptions!$B$6,(ROW()-5)/12))</f>
        <v/>
      </c>
      <c r="D68" s="32">
        <f>IF($A68="","",IF(OR(COUNT('Plan Inputs'!$K$5:$K$104)=0,Assumptions!$B$7=""),"",SUM('Plan Inputs'!$K$5:$K$104)*POWER(1+Assumptions!$B$7,(ROW()-5)/12)))</f>
        <v/>
      </c>
      <c r="E68" s="32">
        <f>IF(OR($A68="",$C68="",Assumptions!$B$8=""),"",$C68*Assumptions!$B$8)</f>
        <v/>
      </c>
      <c r="F68" s="32">
        <f>IF(OR($A68="",$C68="",$D68="",$E68=""),"",$C68-$D68-$E68)</f>
        <v/>
      </c>
      <c r="G68" s="32">
        <f>IF($F68="","",SUM($F$5:$F68))</f>
        <v/>
      </c>
      <c r="H68" s="32">
        <f>IF(OR($G68="",Assumptions!$B$9="",Assumptions!$B$10="",Assumptions!$B$11="",COUNT('Plan Inputs'!$L$5:$L$104)=0),"",Assumptions!$B$9+Assumptions!$B$10-SUM('Plan Inputs'!$L$5:$L$104)*(1+Assumptions!$B$11)+$G68)</f>
        <v/>
      </c>
      <c r="I68" s="31">
        <f>IF($F68="","",IF(AND($F68&gt;=0,COUNTIF($F$5:$F68,"&gt;=0")=1),$A68,""))</f>
        <v/>
      </c>
    </row>
    <row r="69" ht="22" customHeight="1">
      <c r="A69" s="33">
        <f>IF(ROW()-4&lt;=Assumptions!$B$5,DATE(YEAR(Assumptions!$B$4),MONTH(Assumptions!$B$4)+ROW()-5,1),"")</f>
        <v/>
      </c>
      <c r="B69" s="34">
        <f>IF($A69="","",IF(COUNT('Plan Inputs'!$J$5:$J$104)=0,"",SUM('Plan Inputs'!$J$5:$J$104)))</f>
        <v/>
      </c>
      <c r="C69" s="34">
        <f>IF(OR($A69="",$B69="",Assumptions!$B$6=""),"",$B69*POWER(1+Assumptions!$B$6,(ROW()-5)/12))</f>
        <v/>
      </c>
      <c r="D69" s="34">
        <f>IF($A69="","",IF(OR(COUNT('Plan Inputs'!$K$5:$K$104)=0,Assumptions!$B$7=""),"",SUM('Plan Inputs'!$K$5:$K$104)*POWER(1+Assumptions!$B$7,(ROW()-5)/12)))</f>
        <v/>
      </c>
      <c r="E69" s="34">
        <f>IF(OR($A69="",$C69="",Assumptions!$B$8=""),"",$C69*Assumptions!$B$8)</f>
        <v/>
      </c>
      <c r="F69" s="34">
        <f>IF(OR($A69="",$C69="",$D69="",$E69=""),"",$C69-$D69-$E69)</f>
        <v/>
      </c>
      <c r="G69" s="34">
        <f>IF($F69="","",SUM($F$5:$F69))</f>
        <v/>
      </c>
      <c r="H69" s="34">
        <f>IF(OR($G69="",Assumptions!$B$9="",Assumptions!$B$10="",Assumptions!$B$11="",COUNT('Plan Inputs'!$L$5:$L$104)=0),"",Assumptions!$B$9+Assumptions!$B$10-SUM('Plan Inputs'!$L$5:$L$104)*(1+Assumptions!$B$11)+$G69)</f>
        <v/>
      </c>
      <c r="I69" s="33">
        <f>IF($F69="","",IF(AND($F69&gt;=0,COUNTIF($F$5:$F69,"&gt;=0")=1),$A69,""))</f>
        <v/>
      </c>
    </row>
    <row r="70" ht="22" customHeight="1">
      <c r="A70" s="31">
        <f>IF(ROW()-4&lt;=Assumptions!$B$5,DATE(YEAR(Assumptions!$B$4),MONTH(Assumptions!$B$4)+ROW()-5,1),"")</f>
        <v/>
      </c>
      <c r="B70" s="32">
        <f>IF($A70="","",IF(COUNT('Plan Inputs'!$J$5:$J$104)=0,"",SUM('Plan Inputs'!$J$5:$J$104)))</f>
        <v/>
      </c>
      <c r="C70" s="32">
        <f>IF(OR($A70="",$B70="",Assumptions!$B$6=""),"",$B70*POWER(1+Assumptions!$B$6,(ROW()-5)/12))</f>
        <v/>
      </c>
      <c r="D70" s="32">
        <f>IF($A70="","",IF(OR(COUNT('Plan Inputs'!$K$5:$K$104)=0,Assumptions!$B$7=""),"",SUM('Plan Inputs'!$K$5:$K$104)*POWER(1+Assumptions!$B$7,(ROW()-5)/12)))</f>
        <v/>
      </c>
      <c r="E70" s="32">
        <f>IF(OR($A70="",$C70="",Assumptions!$B$8=""),"",$C70*Assumptions!$B$8)</f>
        <v/>
      </c>
      <c r="F70" s="32">
        <f>IF(OR($A70="",$C70="",$D70="",$E70=""),"",$C70-$D70-$E70)</f>
        <v/>
      </c>
      <c r="G70" s="32">
        <f>IF($F70="","",SUM($F$5:$F70))</f>
        <v/>
      </c>
      <c r="H70" s="32">
        <f>IF(OR($G70="",Assumptions!$B$9="",Assumptions!$B$10="",Assumptions!$B$11="",COUNT('Plan Inputs'!$L$5:$L$104)=0),"",Assumptions!$B$9+Assumptions!$B$10-SUM('Plan Inputs'!$L$5:$L$104)*(1+Assumptions!$B$11)+$G70)</f>
        <v/>
      </c>
      <c r="I70" s="31">
        <f>IF($F70="","",IF(AND($F70&gt;=0,COUNTIF($F$5:$F70,"&gt;=0")=1),$A70,""))</f>
        <v/>
      </c>
    </row>
    <row r="71" ht="22" customHeight="1">
      <c r="A71" s="33">
        <f>IF(ROW()-4&lt;=Assumptions!$B$5,DATE(YEAR(Assumptions!$B$4),MONTH(Assumptions!$B$4)+ROW()-5,1),"")</f>
        <v/>
      </c>
      <c r="B71" s="34">
        <f>IF($A71="","",IF(COUNT('Plan Inputs'!$J$5:$J$104)=0,"",SUM('Plan Inputs'!$J$5:$J$104)))</f>
        <v/>
      </c>
      <c r="C71" s="34">
        <f>IF(OR($A71="",$B71="",Assumptions!$B$6=""),"",$B71*POWER(1+Assumptions!$B$6,(ROW()-5)/12))</f>
        <v/>
      </c>
      <c r="D71" s="34">
        <f>IF($A71="","",IF(OR(COUNT('Plan Inputs'!$K$5:$K$104)=0,Assumptions!$B$7=""),"",SUM('Plan Inputs'!$K$5:$K$104)*POWER(1+Assumptions!$B$7,(ROW()-5)/12)))</f>
        <v/>
      </c>
      <c r="E71" s="34">
        <f>IF(OR($A71="",$C71="",Assumptions!$B$8=""),"",$C71*Assumptions!$B$8)</f>
        <v/>
      </c>
      <c r="F71" s="34">
        <f>IF(OR($A71="",$C71="",$D71="",$E71=""),"",$C71-$D71-$E71)</f>
        <v/>
      </c>
      <c r="G71" s="34">
        <f>IF($F71="","",SUM($F$5:$F71))</f>
        <v/>
      </c>
      <c r="H71" s="34">
        <f>IF(OR($G71="",Assumptions!$B$9="",Assumptions!$B$10="",Assumptions!$B$11="",COUNT('Plan Inputs'!$L$5:$L$104)=0),"",Assumptions!$B$9+Assumptions!$B$10-SUM('Plan Inputs'!$L$5:$L$104)*(1+Assumptions!$B$11)+$G71)</f>
        <v/>
      </c>
      <c r="I71" s="33">
        <f>IF($F71="","",IF(AND($F71&gt;=0,COUNTIF($F$5:$F71,"&gt;=0")=1),$A71,""))</f>
        <v/>
      </c>
    </row>
    <row r="72" ht="22" customHeight="1">
      <c r="A72" s="31">
        <f>IF(ROW()-4&lt;=Assumptions!$B$5,DATE(YEAR(Assumptions!$B$4),MONTH(Assumptions!$B$4)+ROW()-5,1),"")</f>
        <v/>
      </c>
      <c r="B72" s="32">
        <f>IF($A72="","",IF(COUNT('Plan Inputs'!$J$5:$J$104)=0,"",SUM('Plan Inputs'!$J$5:$J$104)))</f>
        <v/>
      </c>
      <c r="C72" s="32">
        <f>IF(OR($A72="",$B72="",Assumptions!$B$6=""),"",$B72*POWER(1+Assumptions!$B$6,(ROW()-5)/12))</f>
        <v/>
      </c>
      <c r="D72" s="32">
        <f>IF($A72="","",IF(OR(COUNT('Plan Inputs'!$K$5:$K$104)=0,Assumptions!$B$7=""),"",SUM('Plan Inputs'!$K$5:$K$104)*POWER(1+Assumptions!$B$7,(ROW()-5)/12)))</f>
        <v/>
      </c>
      <c r="E72" s="32">
        <f>IF(OR($A72="",$C72="",Assumptions!$B$8=""),"",$C72*Assumptions!$B$8)</f>
        <v/>
      </c>
      <c r="F72" s="32">
        <f>IF(OR($A72="",$C72="",$D72="",$E72=""),"",$C72-$D72-$E72)</f>
        <v/>
      </c>
      <c r="G72" s="32">
        <f>IF($F72="","",SUM($F$5:$F72))</f>
        <v/>
      </c>
      <c r="H72" s="32">
        <f>IF(OR($G72="",Assumptions!$B$9="",Assumptions!$B$10="",Assumptions!$B$11="",COUNT('Plan Inputs'!$L$5:$L$104)=0),"",Assumptions!$B$9+Assumptions!$B$10-SUM('Plan Inputs'!$L$5:$L$104)*(1+Assumptions!$B$11)+$G72)</f>
        <v/>
      </c>
      <c r="I72" s="31">
        <f>IF($F72="","",IF(AND($F72&gt;=0,COUNTIF($F$5:$F72,"&gt;=0")=1),$A72,""))</f>
        <v/>
      </c>
    </row>
    <row r="73" ht="22" customHeight="1">
      <c r="A73" s="33">
        <f>IF(ROW()-4&lt;=Assumptions!$B$5,DATE(YEAR(Assumptions!$B$4),MONTH(Assumptions!$B$4)+ROW()-5,1),"")</f>
        <v/>
      </c>
      <c r="B73" s="34">
        <f>IF($A73="","",IF(COUNT('Plan Inputs'!$J$5:$J$104)=0,"",SUM('Plan Inputs'!$J$5:$J$104)))</f>
        <v/>
      </c>
      <c r="C73" s="34">
        <f>IF(OR($A73="",$B73="",Assumptions!$B$6=""),"",$B73*POWER(1+Assumptions!$B$6,(ROW()-5)/12))</f>
        <v/>
      </c>
      <c r="D73" s="34">
        <f>IF($A73="","",IF(OR(COUNT('Plan Inputs'!$K$5:$K$104)=0,Assumptions!$B$7=""),"",SUM('Plan Inputs'!$K$5:$K$104)*POWER(1+Assumptions!$B$7,(ROW()-5)/12)))</f>
        <v/>
      </c>
      <c r="E73" s="34">
        <f>IF(OR($A73="",$C73="",Assumptions!$B$8=""),"",$C73*Assumptions!$B$8)</f>
        <v/>
      </c>
      <c r="F73" s="34">
        <f>IF(OR($A73="",$C73="",$D73="",$E73=""),"",$C73-$D73-$E73)</f>
        <v/>
      </c>
      <c r="G73" s="34">
        <f>IF($F73="","",SUM($F$5:$F73))</f>
        <v/>
      </c>
      <c r="H73" s="34">
        <f>IF(OR($G73="",Assumptions!$B$9="",Assumptions!$B$10="",Assumptions!$B$11="",COUNT('Plan Inputs'!$L$5:$L$104)=0),"",Assumptions!$B$9+Assumptions!$B$10-SUM('Plan Inputs'!$L$5:$L$104)*(1+Assumptions!$B$11)+$G73)</f>
        <v/>
      </c>
      <c r="I73" s="33">
        <f>IF($F73="","",IF(AND($F73&gt;=0,COUNTIF($F$5:$F73,"&gt;=0")=1),$A73,""))</f>
        <v/>
      </c>
    </row>
    <row r="74" ht="22" customHeight="1">
      <c r="A74" s="31">
        <f>IF(ROW()-4&lt;=Assumptions!$B$5,DATE(YEAR(Assumptions!$B$4),MONTH(Assumptions!$B$4)+ROW()-5,1),"")</f>
        <v/>
      </c>
      <c r="B74" s="32">
        <f>IF($A74="","",IF(COUNT('Plan Inputs'!$J$5:$J$104)=0,"",SUM('Plan Inputs'!$J$5:$J$104)))</f>
        <v/>
      </c>
      <c r="C74" s="32">
        <f>IF(OR($A74="",$B74="",Assumptions!$B$6=""),"",$B74*POWER(1+Assumptions!$B$6,(ROW()-5)/12))</f>
        <v/>
      </c>
      <c r="D74" s="32">
        <f>IF($A74="","",IF(OR(COUNT('Plan Inputs'!$K$5:$K$104)=0,Assumptions!$B$7=""),"",SUM('Plan Inputs'!$K$5:$K$104)*POWER(1+Assumptions!$B$7,(ROW()-5)/12)))</f>
        <v/>
      </c>
      <c r="E74" s="32">
        <f>IF(OR($A74="",$C74="",Assumptions!$B$8=""),"",$C74*Assumptions!$B$8)</f>
        <v/>
      </c>
      <c r="F74" s="32">
        <f>IF(OR($A74="",$C74="",$D74="",$E74=""),"",$C74-$D74-$E74)</f>
        <v/>
      </c>
      <c r="G74" s="32">
        <f>IF($F74="","",SUM($F$5:$F74))</f>
        <v/>
      </c>
      <c r="H74" s="32">
        <f>IF(OR($G74="",Assumptions!$B$9="",Assumptions!$B$10="",Assumptions!$B$11="",COUNT('Plan Inputs'!$L$5:$L$104)=0),"",Assumptions!$B$9+Assumptions!$B$10-SUM('Plan Inputs'!$L$5:$L$104)*(1+Assumptions!$B$11)+$G74)</f>
        <v/>
      </c>
      <c r="I74" s="31">
        <f>IF($F74="","",IF(AND($F74&gt;=0,COUNTIF($F$5:$F74,"&gt;=0")=1),$A74,""))</f>
        <v/>
      </c>
    </row>
    <row r="75" ht="22" customHeight="1">
      <c r="A75" s="33">
        <f>IF(ROW()-4&lt;=Assumptions!$B$5,DATE(YEAR(Assumptions!$B$4),MONTH(Assumptions!$B$4)+ROW()-5,1),"")</f>
        <v/>
      </c>
      <c r="B75" s="34">
        <f>IF($A75="","",IF(COUNT('Plan Inputs'!$J$5:$J$104)=0,"",SUM('Plan Inputs'!$J$5:$J$104)))</f>
        <v/>
      </c>
      <c r="C75" s="34">
        <f>IF(OR($A75="",$B75="",Assumptions!$B$6=""),"",$B75*POWER(1+Assumptions!$B$6,(ROW()-5)/12))</f>
        <v/>
      </c>
      <c r="D75" s="34">
        <f>IF($A75="","",IF(OR(COUNT('Plan Inputs'!$K$5:$K$104)=0,Assumptions!$B$7=""),"",SUM('Plan Inputs'!$K$5:$K$104)*POWER(1+Assumptions!$B$7,(ROW()-5)/12)))</f>
        <v/>
      </c>
      <c r="E75" s="34">
        <f>IF(OR($A75="",$C75="",Assumptions!$B$8=""),"",$C75*Assumptions!$B$8)</f>
        <v/>
      </c>
      <c r="F75" s="34">
        <f>IF(OR($A75="",$C75="",$D75="",$E75=""),"",$C75-$D75-$E75)</f>
        <v/>
      </c>
      <c r="G75" s="34">
        <f>IF($F75="","",SUM($F$5:$F75))</f>
        <v/>
      </c>
      <c r="H75" s="34">
        <f>IF(OR($G75="",Assumptions!$B$9="",Assumptions!$B$10="",Assumptions!$B$11="",COUNT('Plan Inputs'!$L$5:$L$104)=0),"",Assumptions!$B$9+Assumptions!$B$10-SUM('Plan Inputs'!$L$5:$L$104)*(1+Assumptions!$B$11)+$G75)</f>
        <v/>
      </c>
      <c r="I75" s="33">
        <f>IF($F75="","",IF(AND($F75&gt;=0,COUNTIF($F$5:$F75,"&gt;=0")=1),$A75,""))</f>
        <v/>
      </c>
    </row>
    <row r="76" ht="22" customHeight="1">
      <c r="A76" s="31">
        <f>IF(ROW()-4&lt;=Assumptions!$B$5,DATE(YEAR(Assumptions!$B$4),MONTH(Assumptions!$B$4)+ROW()-5,1),"")</f>
        <v/>
      </c>
      <c r="B76" s="32">
        <f>IF($A76="","",IF(COUNT('Plan Inputs'!$J$5:$J$104)=0,"",SUM('Plan Inputs'!$J$5:$J$104)))</f>
        <v/>
      </c>
      <c r="C76" s="32">
        <f>IF(OR($A76="",$B76="",Assumptions!$B$6=""),"",$B76*POWER(1+Assumptions!$B$6,(ROW()-5)/12))</f>
        <v/>
      </c>
      <c r="D76" s="32">
        <f>IF($A76="","",IF(OR(COUNT('Plan Inputs'!$K$5:$K$104)=0,Assumptions!$B$7=""),"",SUM('Plan Inputs'!$K$5:$K$104)*POWER(1+Assumptions!$B$7,(ROW()-5)/12)))</f>
        <v/>
      </c>
      <c r="E76" s="32">
        <f>IF(OR($A76="",$C76="",Assumptions!$B$8=""),"",$C76*Assumptions!$B$8)</f>
        <v/>
      </c>
      <c r="F76" s="32">
        <f>IF(OR($A76="",$C76="",$D76="",$E76=""),"",$C76-$D76-$E76)</f>
        <v/>
      </c>
      <c r="G76" s="32">
        <f>IF($F76="","",SUM($F$5:$F76))</f>
        <v/>
      </c>
      <c r="H76" s="32">
        <f>IF(OR($G76="",Assumptions!$B$9="",Assumptions!$B$10="",Assumptions!$B$11="",COUNT('Plan Inputs'!$L$5:$L$104)=0),"",Assumptions!$B$9+Assumptions!$B$10-SUM('Plan Inputs'!$L$5:$L$104)*(1+Assumptions!$B$11)+$G76)</f>
        <v/>
      </c>
      <c r="I76" s="31">
        <f>IF($F76="","",IF(AND($F76&gt;=0,COUNTIF($F$5:$F76,"&gt;=0")=1),$A76,""))</f>
        <v/>
      </c>
    </row>
    <row r="77" ht="22" customHeight="1">
      <c r="A77" s="33">
        <f>IF(ROW()-4&lt;=Assumptions!$B$5,DATE(YEAR(Assumptions!$B$4),MONTH(Assumptions!$B$4)+ROW()-5,1),"")</f>
        <v/>
      </c>
      <c r="B77" s="34">
        <f>IF($A77="","",IF(COUNT('Plan Inputs'!$J$5:$J$104)=0,"",SUM('Plan Inputs'!$J$5:$J$104)))</f>
        <v/>
      </c>
      <c r="C77" s="34">
        <f>IF(OR($A77="",$B77="",Assumptions!$B$6=""),"",$B77*POWER(1+Assumptions!$B$6,(ROW()-5)/12))</f>
        <v/>
      </c>
      <c r="D77" s="34">
        <f>IF($A77="","",IF(OR(COUNT('Plan Inputs'!$K$5:$K$104)=0,Assumptions!$B$7=""),"",SUM('Plan Inputs'!$K$5:$K$104)*POWER(1+Assumptions!$B$7,(ROW()-5)/12)))</f>
        <v/>
      </c>
      <c r="E77" s="34">
        <f>IF(OR($A77="",$C77="",Assumptions!$B$8=""),"",$C77*Assumptions!$B$8)</f>
        <v/>
      </c>
      <c r="F77" s="34">
        <f>IF(OR($A77="",$C77="",$D77="",$E77=""),"",$C77-$D77-$E77)</f>
        <v/>
      </c>
      <c r="G77" s="34">
        <f>IF($F77="","",SUM($F$5:$F77))</f>
        <v/>
      </c>
      <c r="H77" s="34">
        <f>IF(OR($G77="",Assumptions!$B$9="",Assumptions!$B$10="",Assumptions!$B$11="",COUNT('Plan Inputs'!$L$5:$L$104)=0),"",Assumptions!$B$9+Assumptions!$B$10-SUM('Plan Inputs'!$L$5:$L$104)*(1+Assumptions!$B$11)+$G77)</f>
        <v/>
      </c>
      <c r="I77" s="33">
        <f>IF($F77="","",IF(AND($F77&gt;=0,COUNTIF($F$5:$F77,"&gt;=0")=1),$A77,""))</f>
        <v/>
      </c>
    </row>
    <row r="78" ht="22" customHeight="1">
      <c r="A78" s="31">
        <f>IF(ROW()-4&lt;=Assumptions!$B$5,DATE(YEAR(Assumptions!$B$4),MONTH(Assumptions!$B$4)+ROW()-5,1),"")</f>
        <v/>
      </c>
      <c r="B78" s="32">
        <f>IF($A78="","",IF(COUNT('Plan Inputs'!$J$5:$J$104)=0,"",SUM('Plan Inputs'!$J$5:$J$104)))</f>
        <v/>
      </c>
      <c r="C78" s="32">
        <f>IF(OR($A78="",$B78="",Assumptions!$B$6=""),"",$B78*POWER(1+Assumptions!$B$6,(ROW()-5)/12))</f>
        <v/>
      </c>
      <c r="D78" s="32">
        <f>IF($A78="","",IF(OR(COUNT('Plan Inputs'!$K$5:$K$104)=0,Assumptions!$B$7=""),"",SUM('Plan Inputs'!$K$5:$K$104)*POWER(1+Assumptions!$B$7,(ROW()-5)/12)))</f>
        <v/>
      </c>
      <c r="E78" s="32">
        <f>IF(OR($A78="",$C78="",Assumptions!$B$8=""),"",$C78*Assumptions!$B$8)</f>
        <v/>
      </c>
      <c r="F78" s="32">
        <f>IF(OR($A78="",$C78="",$D78="",$E78=""),"",$C78-$D78-$E78)</f>
        <v/>
      </c>
      <c r="G78" s="32">
        <f>IF($F78="","",SUM($F$5:$F78))</f>
        <v/>
      </c>
      <c r="H78" s="32">
        <f>IF(OR($G78="",Assumptions!$B$9="",Assumptions!$B$10="",Assumptions!$B$11="",COUNT('Plan Inputs'!$L$5:$L$104)=0),"",Assumptions!$B$9+Assumptions!$B$10-SUM('Plan Inputs'!$L$5:$L$104)*(1+Assumptions!$B$11)+$G78)</f>
        <v/>
      </c>
      <c r="I78" s="31">
        <f>IF($F78="","",IF(AND($F78&gt;=0,COUNTIF($F$5:$F78,"&gt;=0")=1),$A78,""))</f>
        <v/>
      </c>
    </row>
    <row r="79" ht="22" customHeight="1">
      <c r="A79" s="33">
        <f>IF(ROW()-4&lt;=Assumptions!$B$5,DATE(YEAR(Assumptions!$B$4),MONTH(Assumptions!$B$4)+ROW()-5,1),"")</f>
        <v/>
      </c>
      <c r="B79" s="34">
        <f>IF($A79="","",IF(COUNT('Plan Inputs'!$J$5:$J$104)=0,"",SUM('Plan Inputs'!$J$5:$J$104)))</f>
        <v/>
      </c>
      <c r="C79" s="34">
        <f>IF(OR($A79="",$B79="",Assumptions!$B$6=""),"",$B79*POWER(1+Assumptions!$B$6,(ROW()-5)/12))</f>
        <v/>
      </c>
      <c r="D79" s="34">
        <f>IF($A79="","",IF(OR(COUNT('Plan Inputs'!$K$5:$K$104)=0,Assumptions!$B$7=""),"",SUM('Plan Inputs'!$K$5:$K$104)*POWER(1+Assumptions!$B$7,(ROW()-5)/12)))</f>
        <v/>
      </c>
      <c r="E79" s="34">
        <f>IF(OR($A79="",$C79="",Assumptions!$B$8=""),"",$C79*Assumptions!$B$8)</f>
        <v/>
      </c>
      <c r="F79" s="34">
        <f>IF(OR($A79="",$C79="",$D79="",$E79=""),"",$C79-$D79-$E79)</f>
        <v/>
      </c>
      <c r="G79" s="34">
        <f>IF($F79="","",SUM($F$5:$F79))</f>
        <v/>
      </c>
      <c r="H79" s="34">
        <f>IF(OR($G79="",Assumptions!$B$9="",Assumptions!$B$10="",Assumptions!$B$11="",COUNT('Plan Inputs'!$L$5:$L$104)=0),"",Assumptions!$B$9+Assumptions!$B$10-SUM('Plan Inputs'!$L$5:$L$104)*(1+Assumptions!$B$11)+$G79)</f>
        <v/>
      </c>
      <c r="I79" s="33">
        <f>IF($F79="","",IF(AND($F79&gt;=0,COUNTIF($F$5:$F79,"&gt;=0")=1),$A79,""))</f>
        <v/>
      </c>
    </row>
    <row r="80" ht="22" customHeight="1">
      <c r="A80" s="31">
        <f>IF(ROW()-4&lt;=Assumptions!$B$5,DATE(YEAR(Assumptions!$B$4),MONTH(Assumptions!$B$4)+ROW()-5,1),"")</f>
        <v/>
      </c>
      <c r="B80" s="32">
        <f>IF($A80="","",IF(COUNT('Plan Inputs'!$J$5:$J$104)=0,"",SUM('Plan Inputs'!$J$5:$J$104)))</f>
        <v/>
      </c>
      <c r="C80" s="32">
        <f>IF(OR($A80="",$B80="",Assumptions!$B$6=""),"",$B80*POWER(1+Assumptions!$B$6,(ROW()-5)/12))</f>
        <v/>
      </c>
      <c r="D80" s="32">
        <f>IF($A80="","",IF(OR(COUNT('Plan Inputs'!$K$5:$K$104)=0,Assumptions!$B$7=""),"",SUM('Plan Inputs'!$K$5:$K$104)*POWER(1+Assumptions!$B$7,(ROW()-5)/12)))</f>
        <v/>
      </c>
      <c r="E80" s="32">
        <f>IF(OR($A80="",$C80="",Assumptions!$B$8=""),"",$C80*Assumptions!$B$8)</f>
        <v/>
      </c>
      <c r="F80" s="32">
        <f>IF(OR($A80="",$C80="",$D80="",$E80=""),"",$C80-$D80-$E80)</f>
        <v/>
      </c>
      <c r="G80" s="32">
        <f>IF($F80="","",SUM($F$5:$F80))</f>
        <v/>
      </c>
      <c r="H80" s="32">
        <f>IF(OR($G80="",Assumptions!$B$9="",Assumptions!$B$10="",Assumptions!$B$11="",COUNT('Plan Inputs'!$L$5:$L$104)=0),"",Assumptions!$B$9+Assumptions!$B$10-SUM('Plan Inputs'!$L$5:$L$104)*(1+Assumptions!$B$11)+$G80)</f>
        <v/>
      </c>
      <c r="I80" s="31">
        <f>IF($F80="","",IF(AND($F80&gt;=0,COUNTIF($F$5:$F80,"&gt;=0")=1),$A80,""))</f>
        <v/>
      </c>
    </row>
    <row r="81" ht="22" customHeight="1">
      <c r="A81" s="33">
        <f>IF(ROW()-4&lt;=Assumptions!$B$5,DATE(YEAR(Assumptions!$B$4),MONTH(Assumptions!$B$4)+ROW()-5,1),"")</f>
        <v/>
      </c>
      <c r="B81" s="34">
        <f>IF($A81="","",IF(COUNT('Plan Inputs'!$J$5:$J$104)=0,"",SUM('Plan Inputs'!$J$5:$J$104)))</f>
        <v/>
      </c>
      <c r="C81" s="34">
        <f>IF(OR($A81="",$B81="",Assumptions!$B$6=""),"",$B81*POWER(1+Assumptions!$B$6,(ROW()-5)/12))</f>
        <v/>
      </c>
      <c r="D81" s="34">
        <f>IF($A81="","",IF(OR(COUNT('Plan Inputs'!$K$5:$K$104)=0,Assumptions!$B$7=""),"",SUM('Plan Inputs'!$K$5:$K$104)*POWER(1+Assumptions!$B$7,(ROW()-5)/12)))</f>
        <v/>
      </c>
      <c r="E81" s="34">
        <f>IF(OR($A81="",$C81="",Assumptions!$B$8=""),"",$C81*Assumptions!$B$8)</f>
        <v/>
      </c>
      <c r="F81" s="34">
        <f>IF(OR($A81="",$C81="",$D81="",$E81=""),"",$C81-$D81-$E81)</f>
        <v/>
      </c>
      <c r="G81" s="34">
        <f>IF($F81="","",SUM($F$5:$F81))</f>
        <v/>
      </c>
      <c r="H81" s="34">
        <f>IF(OR($G81="",Assumptions!$B$9="",Assumptions!$B$10="",Assumptions!$B$11="",COUNT('Plan Inputs'!$L$5:$L$104)=0),"",Assumptions!$B$9+Assumptions!$B$10-SUM('Plan Inputs'!$L$5:$L$104)*(1+Assumptions!$B$11)+$G81)</f>
        <v/>
      </c>
      <c r="I81" s="33">
        <f>IF($F81="","",IF(AND($F81&gt;=0,COUNTIF($F$5:$F81,"&gt;=0")=1),$A81,""))</f>
        <v/>
      </c>
    </row>
    <row r="82" ht="22" customHeight="1">
      <c r="A82" s="31">
        <f>IF(ROW()-4&lt;=Assumptions!$B$5,DATE(YEAR(Assumptions!$B$4),MONTH(Assumptions!$B$4)+ROW()-5,1),"")</f>
        <v/>
      </c>
      <c r="B82" s="32">
        <f>IF($A82="","",IF(COUNT('Plan Inputs'!$J$5:$J$104)=0,"",SUM('Plan Inputs'!$J$5:$J$104)))</f>
        <v/>
      </c>
      <c r="C82" s="32">
        <f>IF(OR($A82="",$B82="",Assumptions!$B$6=""),"",$B82*POWER(1+Assumptions!$B$6,(ROW()-5)/12))</f>
        <v/>
      </c>
      <c r="D82" s="32">
        <f>IF($A82="","",IF(OR(COUNT('Plan Inputs'!$K$5:$K$104)=0,Assumptions!$B$7=""),"",SUM('Plan Inputs'!$K$5:$K$104)*POWER(1+Assumptions!$B$7,(ROW()-5)/12)))</f>
        <v/>
      </c>
      <c r="E82" s="32">
        <f>IF(OR($A82="",$C82="",Assumptions!$B$8=""),"",$C82*Assumptions!$B$8)</f>
        <v/>
      </c>
      <c r="F82" s="32">
        <f>IF(OR($A82="",$C82="",$D82="",$E82=""),"",$C82-$D82-$E82)</f>
        <v/>
      </c>
      <c r="G82" s="32">
        <f>IF($F82="","",SUM($F$5:$F82))</f>
        <v/>
      </c>
      <c r="H82" s="32">
        <f>IF(OR($G82="",Assumptions!$B$9="",Assumptions!$B$10="",Assumptions!$B$11="",COUNT('Plan Inputs'!$L$5:$L$104)=0),"",Assumptions!$B$9+Assumptions!$B$10-SUM('Plan Inputs'!$L$5:$L$104)*(1+Assumptions!$B$11)+$G82)</f>
        <v/>
      </c>
      <c r="I82" s="31">
        <f>IF($F82="","",IF(AND($F82&gt;=0,COUNTIF($F$5:$F82,"&gt;=0")=1),$A82,""))</f>
        <v/>
      </c>
    </row>
    <row r="83" ht="22" customHeight="1">
      <c r="A83" s="33">
        <f>IF(ROW()-4&lt;=Assumptions!$B$5,DATE(YEAR(Assumptions!$B$4),MONTH(Assumptions!$B$4)+ROW()-5,1),"")</f>
        <v/>
      </c>
      <c r="B83" s="34">
        <f>IF($A83="","",IF(COUNT('Plan Inputs'!$J$5:$J$104)=0,"",SUM('Plan Inputs'!$J$5:$J$104)))</f>
        <v/>
      </c>
      <c r="C83" s="34">
        <f>IF(OR($A83="",$B83="",Assumptions!$B$6=""),"",$B83*POWER(1+Assumptions!$B$6,(ROW()-5)/12))</f>
        <v/>
      </c>
      <c r="D83" s="34">
        <f>IF($A83="","",IF(OR(COUNT('Plan Inputs'!$K$5:$K$104)=0,Assumptions!$B$7=""),"",SUM('Plan Inputs'!$K$5:$K$104)*POWER(1+Assumptions!$B$7,(ROW()-5)/12)))</f>
        <v/>
      </c>
      <c r="E83" s="34">
        <f>IF(OR($A83="",$C83="",Assumptions!$B$8=""),"",$C83*Assumptions!$B$8)</f>
        <v/>
      </c>
      <c r="F83" s="34">
        <f>IF(OR($A83="",$C83="",$D83="",$E83=""),"",$C83-$D83-$E83)</f>
        <v/>
      </c>
      <c r="G83" s="34">
        <f>IF($F83="","",SUM($F$5:$F83))</f>
        <v/>
      </c>
      <c r="H83" s="34">
        <f>IF(OR($G83="",Assumptions!$B$9="",Assumptions!$B$10="",Assumptions!$B$11="",COUNT('Plan Inputs'!$L$5:$L$104)=0),"",Assumptions!$B$9+Assumptions!$B$10-SUM('Plan Inputs'!$L$5:$L$104)*(1+Assumptions!$B$11)+$G83)</f>
        <v/>
      </c>
      <c r="I83" s="33">
        <f>IF($F83="","",IF(AND($F83&gt;=0,COUNTIF($F$5:$F83,"&gt;=0")=1),$A83,""))</f>
        <v/>
      </c>
    </row>
    <row r="84" ht="22" customHeight="1">
      <c r="A84" s="31">
        <f>IF(ROW()-4&lt;=Assumptions!$B$5,DATE(YEAR(Assumptions!$B$4),MONTH(Assumptions!$B$4)+ROW()-5,1),"")</f>
        <v/>
      </c>
      <c r="B84" s="32">
        <f>IF($A84="","",IF(COUNT('Plan Inputs'!$J$5:$J$104)=0,"",SUM('Plan Inputs'!$J$5:$J$104)))</f>
        <v/>
      </c>
      <c r="C84" s="32">
        <f>IF(OR($A84="",$B84="",Assumptions!$B$6=""),"",$B84*POWER(1+Assumptions!$B$6,(ROW()-5)/12))</f>
        <v/>
      </c>
      <c r="D84" s="32">
        <f>IF($A84="","",IF(OR(COUNT('Plan Inputs'!$K$5:$K$104)=0,Assumptions!$B$7=""),"",SUM('Plan Inputs'!$K$5:$K$104)*POWER(1+Assumptions!$B$7,(ROW()-5)/12)))</f>
        <v/>
      </c>
      <c r="E84" s="32">
        <f>IF(OR($A84="",$C84="",Assumptions!$B$8=""),"",$C84*Assumptions!$B$8)</f>
        <v/>
      </c>
      <c r="F84" s="32">
        <f>IF(OR($A84="",$C84="",$D84="",$E84=""),"",$C84-$D84-$E84)</f>
        <v/>
      </c>
      <c r="G84" s="32">
        <f>IF($F84="","",SUM($F$5:$F84))</f>
        <v/>
      </c>
      <c r="H84" s="32">
        <f>IF(OR($G84="",Assumptions!$B$9="",Assumptions!$B$10="",Assumptions!$B$11="",COUNT('Plan Inputs'!$L$5:$L$104)=0),"",Assumptions!$B$9+Assumptions!$B$10-SUM('Plan Inputs'!$L$5:$L$104)*(1+Assumptions!$B$11)+$G84)</f>
        <v/>
      </c>
      <c r="I84" s="31">
        <f>IF($F84="","",IF(AND($F84&gt;=0,COUNTIF($F$5:$F84,"&gt;=0")=1),$A84,""))</f>
        <v/>
      </c>
    </row>
    <row r="85" ht="22" customHeight="1">
      <c r="A85" s="33">
        <f>IF(ROW()-4&lt;=Assumptions!$B$5,DATE(YEAR(Assumptions!$B$4),MONTH(Assumptions!$B$4)+ROW()-5,1),"")</f>
        <v/>
      </c>
      <c r="B85" s="34">
        <f>IF($A85="","",IF(COUNT('Plan Inputs'!$J$5:$J$104)=0,"",SUM('Plan Inputs'!$J$5:$J$104)))</f>
        <v/>
      </c>
      <c r="C85" s="34">
        <f>IF(OR($A85="",$B85="",Assumptions!$B$6=""),"",$B85*POWER(1+Assumptions!$B$6,(ROW()-5)/12))</f>
        <v/>
      </c>
      <c r="D85" s="34">
        <f>IF($A85="","",IF(OR(COUNT('Plan Inputs'!$K$5:$K$104)=0,Assumptions!$B$7=""),"",SUM('Plan Inputs'!$K$5:$K$104)*POWER(1+Assumptions!$B$7,(ROW()-5)/12)))</f>
        <v/>
      </c>
      <c r="E85" s="34">
        <f>IF(OR($A85="",$C85="",Assumptions!$B$8=""),"",$C85*Assumptions!$B$8)</f>
        <v/>
      </c>
      <c r="F85" s="34">
        <f>IF(OR($A85="",$C85="",$D85="",$E85=""),"",$C85-$D85-$E85)</f>
        <v/>
      </c>
      <c r="G85" s="34">
        <f>IF($F85="","",SUM($F$5:$F85))</f>
        <v/>
      </c>
      <c r="H85" s="34">
        <f>IF(OR($G85="",Assumptions!$B$9="",Assumptions!$B$10="",Assumptions!$B$11="",COUNT('Plan Inputs'!$L$5:$L$104)=0),"",Assumptions!$B$9+Assumptions!$B$10-SUM('Plan Inputs'!$L$5:$L$104)*(1+Assumptions!$B$11)+$G85)</f>
        <v/>
      </c>
      <c r="I85" s="33">
        <f>IF($F85="","",IF(AND($F85&gt;=0,COUNTIF($F$5:$F85,"&gt;=0")=1),$A85,""))</f>
        <v/>
      </c>
    </row>
    <row r="86" ht="22" customHeight="1">
      <c r="A86" s="31">
        <f>IF(ROW()-4&lt;=Assumptions!$B$5,DATE(YEAR(Assumptions!$B$4),MONTH(Assumptions!$B$4)+ROW()-5,1),"")</f>
        <v/>
      </c>
      <c r="B86" s="32">
        <f>IF($A86="","",IF(COUNT('Plan Inputs'!$J$5:$J$104)=0,"",SUM('Plan Inputs'!$J$5:$J$104)))</f>
        <v/>
      </c>
      <c r="C86" s="32">
        <f>IF(OR($A86="",$B86="",Assumptions!$B$6=""),"",$B86*POWER(1+Assumptions!$B$6,(ROW()-5)/12))</f>
        <v/>
      </c>
      <c r="D86" s="32">
        <f>IF($A86="","",IF(OR(COUNT('Plan Inputs'!$K$5:$K$104)=0,Assumptions!$B$7=""),"",SUM('Plan Inputs'!$K$5:$K$104)*POWER(1+Assumptions!$B$7,(ROW()-5)/12)))</f>
        <v/>
      </c>
      <c r="E86" s="32">
        <f>IF(OR($A86="",$C86="",Assumptions!$B$8=""),"",$C86*Assumptions!$B$8)</f>
        <v/>
      </c>
      <c r="F86" s="32">
        <f>IF(OR($A86="",$C86="",$D86="",$E86=""),"",$C86-$D86-$E86)</f>
        <v/>
      </c>
      <c r="G86" s="32">
        <f>IF($F86="","",SUM($F$5:$F86))</f>
        <v/>
      </c>
      <c r="H86" s="32">
        <f>IF(OR($G86="",Assumptions!$B$9="",Assumptions!$B$10="",Assumptions!$B$11="",COUNT('Plan Inputs'!$L$5:$L$104)=0),"",Assumptions!$B$9+Assumptions!$B$10-SUM('Plan Inputs'!$L$5:$L$104)*(1+Assumptions!$B$11)+$G86)</f>
        <v/>
      </c>
      <c r="I86" s="31">
        <f>IF($F86="","",IF(AND($F86&gt;=0,COUNTIF($F$5:$F86,"&gt;=0")=1),$A86,""))</f>
        <v/>
      </c>
    </row>
    <row r="87" ht="22" customHeight="1">
      <c r="A87" s="33">
        <f>IF(ROW()-4&lt;=Assumptions!$B$5,DATE(YEAR(Assumptions!$B$4),MONTH(Assumptions!$B$4)+ROW()-5,1),"")</f>
        <v/>
      </c>
      <c r="B87" s="34">
        <f>IF($A87="","",IF(COUNT('Plan Inputs'!$J$5:$J$104)=0,"",SUM('Plan Inputs'!$J$5:$J$104)))</f>
        <v/>
      </c>
      <c r="C87" s="34">
        <f>IF(OR($A87="",$B87="",Assumptions!$B$6=""),"",$B87*POWER(1+Assumptions!$B$6,(ROW()-5)/12))</f>
        <v/>
      </c>
      <c r="D87" s="34">
        <f>IF($A87="","",IF(OR(COUNT('Plan Inputs'!$K$5:$K$104)=0,Assumptions!$B$7=""),"",SUM('Plan Inputs'!$K$5:$K$104)*POWER(1+Assumptions!$B$7,(ROW()-5)/12)))</f>
        <v/>
      </c>
      <c r="E87" s="34">
        <f>IF(OR($A87="",$C87="",Assumptions!$B$8=""),"",$C87*Assumptions!$B$8)</f>
        <v/>
      </c>
      <c r="F87" s="34">
        <f>IF(OR($A87="",$C87="",$D87="",$E87=""),"",$C87-$D87-$E87)</f>
        <v/>
      </c>
      <c r="G87" s="34">
        <f>IF($F87="","",SUM($F$5:$F87))</f>
        <v/>
      </c>
      <c r="H87" s="34">
        <f>IF(OR($G87="",Assumptions!$B$9="",Assumptions!$B$10="",Assumptions!$B$11="",COUNT('Plan Inputs'!$L$5:$L$104)=0),"",Assumptions!$B$9+Assumptions!$B$10-SUM('Plan Inputs'!$L$5:$L$104)*(1+Assumptions!$B$11)+$G87)</f>
        <v/>
      </c>
      <c r="I87" s="33">
        <f>IF($F87="","",IF(AND($F87&gt;=0,COUNTIF($F$5:$F87,"&gt;=0")=1),$A87,""))</f>
        <v/>
      </c>
    </row>
    <row r="88" ht="22" customHeight="1">
      <c r="A88" s="31">
        <f>IF(ROW()-4&lt;=Assumptions!$B$5,DATE(YEAR(Assumptions!$B$4),MONTH(Assumptions!$B$4)+ROW()-5,1),"")</f>
        <v/>
      </c>
      <c r="B88" s="32">
        <f>IF($A88="","",IF(COUNT('Plan Inputs'!$J$5:$J$104)=0,"",SUM('Plan Inputs'!$J$5:$J$104)))</f>
        <v/>
      </c>
      <c r="C88" s="32">
        <f>IF(OR($A88="",$B88="",Assumptions!$B$6=""),"",$B88*POWER(1+Assumptions!$B$6,(ROW()-5)/12))</f>
        <v/>
      </c>
      <c r="D88" s="32">
        <f>IF($A88="","",IF(OR(COUNT('Plan Inputs'!$K$5:$K$104)=0,Assumptions!$B$7=""),"",SUM('Plan Inputs'!$K$5:$K$104)*POWER(1+Assumptions!$B$7,(ROW()-5)/12)))</f>
        <v/>
      </c>
      <c r="E88" s="32">
        <f>IF(OR($A88="",$C88="",Assumptions!$B$8=""),"",$C88*Assumptions!$B$8)</f>
        <v/>
      </c>
      <c r="F88" s="32">
        <f>IF(OR($A88="",$C88="",$D88="",$E88=""),"",$C88-$D88-$E88)</f>
        <v/>
      </c>
      <c r="G88" s="32">
        <f>IF($F88="","",SUM($F$5:$F88))</f>
        <v/>
      </c>
      <c r="H88" s="32">
        <f>IF(OR($G88="",Assumptions!$B$9="",Assumptions!$B$10="",Assumptions!$B$11="",COUNT('Plan Inputs'!$L$5:$L$104)=0),"",Assumptions!$B$9+Assumptions!$B$10-SUM('Plan Inputs'!$L$5:$L$104)*(1+Assumptions!$B$11)+$G88)</f>
        <v/>
      </c>
      <c r="I88" s="31">
        <f>IF($F88="","",IF(AND($F88&gt;=0,COUNTIF($F$5:$F88,"&gt;=0")=1),$A88,""))</f>
        <v/>
      </c>
    </row>
    <row r="89" ht="22" customHeight="1">
      <c r="A89" s="33">
        <f>IF(ROW()-4&lt;=Assumptions!$B$5,DATE(YEAR(Assumptions!$B$4),MONTH(Assumptions!$B$4)+ROW()-5,1),"")</f>
        <v/>
      </c>
      <c r="B89" s="34">
        <f>IF($A89="","",IF(COUNT('Plan Inputs'!$J$5:$J$104)=0,"",SUM('Plan Inputs'!$J$5:$J$104)))</f>
        <v/>
      </c>
      <c r="C89" s="34">
        <f>IF(OR($A89="",$B89="",Assumptions!$B$6=""),"",$B89*POWER(1+Assumptions!$B$6,(ROW()-5)/12))</f>
        <v/>
      </c>
      <c r="D89" s="34">
        <f>IF($A89="","",IF(OR(COUNT('Plan Inputs'!$K$5:$K$104)=0,Assumptions!$B$7=""),"",SUM('Plan Inputs'!$K$5:$K$104)*POWER(1+Assumptions!$B$7,(ROW()-5)/12)))</f>
        <v/>
      </c>
      <c r="E89" s="34">
        <f>IF(OR($A89="",$C89="",Assumptions!$B$8=""),"",$C89*Assumptions!$B$8)</f>
        <v/>
      </c>
      <c r="F89" s="34">
        <f>IF(OR($A89="",$C89="",$D89="",$E89=""),"",$C89-$D89-$E89)</f>
        <v/>
      </c>
      <c r="G89" s="34">
        <f>IF($F89="","",SUM($F$5:$F89))</f>
        <v/>
      </c>
      <c r="H89" s="34">
        <f>IF(OR($G89="",Assumptions!$B$9="",Assumptions!$B$10="",Assumptions!$B$11="",COUNT('Plan Inputs'!$L$5:$L$104)=0),"",Assumptions!$B$9+Assumptions!$B$10-SUM('Plan Inputs'!$L$5:$L$104)*(1+Assumptions!$B$11)+$G89)</f>
        <v/>
      </c>
      <c r="I89" s="33">
        <f>IF($F89="","",IF(AND($F89&gt;=0,COUNTIF($F$5:$F89,"&gt;=0")=1),$A89,""))</f>
        <v/>
      </c>
    </row>
    <row r="90" ht="22" customHeight="1">
      <c r="A90" s="31">
        <f>IF(ROW()-4&lt;=Assumptions!$B$5,DATE(YEAR(Assumptions!$B$4),MONTH(Assumptions!$B$4)+ROW()-5,1),"")</f>
        <v/>
      </c>
      <c r="B90" s="32">
        <f>IF($A90="","",IF(COUNT('Plan Inputs'!$J$5:$J$104)=0,"",SUM('Plan Inputs'!$J$5:$J$104)))</f>
        <v/>
      </c>
      <c r="C90" s="32">
        <f>IF(OR($A90="",$B90="",Assumptions!$B$6=""),"",$B90*POWER(1+Assumptions!$B$6,(ROW()-5)/12))</f>
        <v/>
      </c>
      <c r="D90" s="32">
        <f>IF($A90="","",IF(OR(COUNT('Plan Inputs'!$K$5:$K$104)=0,Assumptions!$B$7=""),"",SUM('Plan Inputs'!$K$5:$K$104)*POWER(1+Assumptions!$B$7,(ROW()-5)/12)))</f>
        <v/>
      </c>
      <c r="E90" s="32">
        <f>IF(OR($A90="",$C90="",Assumptions!$B$8=""),"",$C90*Assumptions!$B$8)</f>
        <v/>
      </c>
      <c r="F90" s="32">
        <f>IF(OR($A90="",$C90="",$D90="",$E90=""),"",$C90-$D90-$E90)</f>
        <v/>
      </c>
      <c r="G90" s="32">
        <f>IF($F90="","",SUM($F$5:$F90))</f>
        <v/>
      </c>
      <c r="H90" s="32">
        <f>IF(OR($G90="",Assumptions!$B$9="",Assumptions!$B$10="",Assumptions!$B$11="",COUNT('Plan Inputs'!$L$5:$L$104)=0),"",Assumptions!$B$9+Assumptions!$B$10-SUM('Plan Inputs'!$L$5:$L$104)*(1+Assumptions!$B$11)+$G90)</f>
        <v/>
      </c>
      <c r="I90" s="31">
        <f>IF($F90="","",IF(AND($F90&gt;=0,COUNTIF($F$5:$F90,"&gt;=0")=1),$A90,""))</f>
        <v/>
      </c>
    </row>
    <row r="91" ht="22" customHeight="1">
      <c r="A91" s="33">
        <f>IF(ROW()-4&lt;=Assumptions!$B$5,DATE(YEAR(Assumptions!$B$4),MONTH(Assumptions!$B$4)+ROW()-5,1),"")</f>
        <v/>
      </c>
      <c r="B91" s="34">
        <f>IF($A91="","",IF(COUNT('Plan Inputs'!$J$5:$J$104)=0,"",SUM('Plan Inputs'!$J$5:$J$104)))</f>
        <v/>
      </c>
      <c r="C91" s="34">
        <f>IF(OR($A91="",$B91="",Assumptions!$B$6=""),"",$B91*POWER(1+Assumptions!$B$6,(ROW()-5)/12))</f>
        <v/>
      </c>
      <c r="D91" s="34">
        <f>IF($A91="","",IF(OR(COUNT('Plan Inputs'!$K$5:$K$104)=0,Assumptions!$B$7=""),"",SUM('Plan Inputs'!$K$5:$K$104)*POWER(1+Assumptions!$B$7,(ROW()-5)/12)))</f>
        <v/>
      </c>
      <c r="E91" s="34">
        <f>IF(OR($A91="",$C91="",Assumptions!$B$8=""),"",$C91*Assumptions!$B$8)</f>
        <v/>
      </c>
      <c r="F91" s="34">
        <f>IF(OR($A91="",$C91="",$D91="",$E91=""),"",$C91-$D91-$E91)</f>
        <v/>
      </c>
      <c r="G91" s="34">
        <f>IF($F91="","",SUM($F$5:$F91))</f>
        <v/>
      </c>
      <c r="H91" s="34">
        <f>IF(OR($G91="",Assumptions!$B$9="",Assumptions!$B$10="",Assumptions!$B$11="",COUNT('Plan Inputs'!$L$5:$L$104)=0),"",Assumptions!$B$9+Assumptions!$B$10-SUM('Plan Inputs'!$L$5:$L$104)*(1+Assumptions!$B$11)+$G91)</f>
        <v/>
      </c>
      <c r="I91" s="33">
        <f>IF($F91="","",IF(AND($F91&gt;=0,COUNTIF($F$5:$F91,"&gt;=0")=1),$A91,""))</f>
        <v/>
      </c>
    </row>
    <row r="92" ht="22" customHeight="1">
      <c r="A92" s="31">
        <f>IF(ROW()-4&lt;=Assumptions!$B$5,DATE(YEAR(Assumptions!$B$4),MONTH(Assumptions!$B$4)+ROW()-5,1),"")</f>
        <v/>
      </c>
      <c r="B92" s="32">
        <f>IF($A92="","",IF(COUNT('Plan Inputs'!$J$5:$J$104)=0,"",SUM('Plan Inputs'!$J$5:$J$104)))</f>
        <v/>
      </c>
      <c r="C92" s="32">
        <f>IF(OR($A92="",$B92="",Assumptions!$B$6=""),"",$B92*POWER(1+Assumptions!$B$6,(ROW()-5)/12))</f>
        <v/>
      </c>
      <c r="D92" s="32">
        <f>IF($A92="","",IF(OR(COUNT('Plan Inputs'!$K$5:$K$104)=0,Assumptions!$B$7=""),"",SUM('Plan Inputs'!$K$5:$K$104)*POWER(1+Assumptions!$B$7,(ROW()-5)/12)))</f>
        <v/>
      </c>
      <c r="E92" s="32">
        <f>IF(OR($A92="",$C92="",Assumptions!$B$8=""),"",$C92*Assumptions!$B$8)</f>
        <v/>
      </c>
      <c r="F92" s="32">
        <f>IF(OR($A92="",$C92="",$D92="",$E92=""),"",$C92-$D92-$E92)</f>
        <v/>
      </c>
      <c r="G92" s="32">
        <f>IF($F92="","",SUM($F$5:$F92))</f>
        <v/>
      </c>
      <c r="H92" s="32">
        <f>IF(OR($G92="",Assumptions!$B$9="",Assumptions!$B$10="",Assumptions!$B$11="",COUNT('Plan Inputs'!$L$5:$L$104)=0),"",Assumptions!$B$9+Assumptions!$B$10-SUM('Plan Inputs'!$L$5:$L$104)*(1+Assumptions!$B$11)+$G92)</f>
        <v/>
      </c>
      <c r="I92" s="31">
        <f>IF($F92="","",IF(AND($F92&gt;=0,COUNTIF($F$5:$F92,"&gt;=0")=1),$A92,""))</f>
        <v/>
      </c>
    </row>
    <row r="93" ht="22" customHeight="1">
      <c r="A93" s="33">
        <f>IF(ROW()-4&lt;=Assumptions!$B$5,DATE(YEAR(Assumptions!$B$4),MONTH(Assumptions!$B$4)+ROW()-5,1),"")</f>
        <v/>
      </c>
      <c r="B93" s="34">
        <f>IF($A93="","",IF(COUNT('Plan Inputs'!$J$5:$J$104)=0,"",SUM('Plan Inputs'!$J$5:$J$104)))</f>
        <v/>
      </c>
      <c r="C93" s="34">
        <f>IF(OR($A93="",$B93="",Assumptions!$B$6=""),"",$B93*POWER(1+Assumptions!$B$6,(ROW()-5)/12))</f>
        <v/>
      </c>
      <c r="D93" s="34">
        <f>IF($A93="","",IF(OR(COUNT('Plan Inputs'!$K$5:$K$104)=0,Assumptions!$B$7=""),"",SUM('Plan Inputs'!$K$5:$K$104)*POWER(1+Assumptions!$B$7,(ROW()-5)/12)))</f>
        <v/>
      </c>
      <c r="E93" s="34">
        <f>IF(OR($A93="",$C93="",Assumptions!$B$8=""),"",$C93*Assumptions!$B$8)</f>
        <v/>
      </c>
      <c r="F93" s="34">
        <f>IF(OR($A93="",$C93="",$D93="",$E93=""),"",$C93-$D93-$E93)</f>
        <v/>
      </c>
      <c r="G93" s="34">
        <f>IF($F93="","",SUM($F$5:$F93))</f>
        <v/>
      </c>
      <c r="H93" s="34">
        <f>IF(OR($G93="",Assumptions!$B$9="",Assumptions!$B$10="",Assumptions!$B$11="",COUNT('Plan Inputs'!$L$5:$L$104)=0),"",Assumptions!$B$9+Assumptions!$B$10-SUM('Plan Inputs'!$L$5:$L$104)*(1+Assumptions!$B$11)+$G93)</f>
        <v/>
      </c>
      <c r="I93" s="33">
        <f>IF($F93="","",IF(AND($F93&gt;=0,COUNTIF($F$5:$F93,"&gt;=0")=1),$A93,""))</f>
        <v/>
      </c>
    </row>
    <row r="94" ht="22" customHeight="1">
      <c r="A94" s="31">
        <f>IF(ROW()-4&lt;=Assumptions!$B$5,DATE(YEAR(Assumptions!$B$4),MONTH(Assumptions!$B$4)+ROW()-5,1),"")</f>
        <v/>
      </c>
      <c r="B94" s="32">
        <f>IF($A94="","",IF(COUNT('Plan Inputs'!$J$5:$J$104)=0,"",SUM('Plan Inputs'!$J$5:$J$104)))</f>
        <v/>
      </c>
      <c r="C94" s="32">
        <f>IF(OR($A94="",$B94="",Assumptions!$B$6=""),"",$B94*POWER(1+Assumptions!$B$6,(ROW()-5)/12))</f>
        <v/>
      </c>
      <c r="D94" s="32">
        <f>IF($A94="","",IF(OR(COUNT('Plan Inputs'!$K$5:$K$104)=0,Assumptions!$B$7=""),"",SUM('Plan Inputs'!$K$5:$K$104)*POWER(1+Assumptions!$B$7,(ROW()-5)/12)))</f>
        <v/>
      </c>
      <c r="E94" s="32">
        <f>IF(OR($A94="",$C94="",Assumptions!$B$8=""),"",$C94*Assumptions!$B$8)</f>
        <v/>
      </c>
      <c r="F94" s="32">
        <f>IF(OR($A94="",$C94="",$D94="",$E94=""),"",$C94-$D94-$E94)</f>
        <v/>
      </c>
      <c r="G94" s="32">
        <f>IF($F94="","",SUM($F$5:$F94))</f>
        <v/>
      </c>
      <c r="H94" s="32">
        <f>IF(OR($G94="",Assumptions!$B$9="",Assumptions!$B$10="",Assumptions!$B$11="",COUNT('Plan Inputs'!$L$5:$L$104)=0),"",Assumptions!$B$9+Assumptions!$B$10-SUM('Plan Inputs'!$L$5:$L$104)*(1+Assumptions!$B$11)+$G94)</f>
        <v/>
      </c>
      <c r="I94" s="31">
        <f>IF($F94="","",IF(AND($F94&gt;=0,COUNTIF($F$5:$F94,"&gt;=0")=1),$A94,""))</f>
        <v/>
      </c>
    </row>
    <row r="95" ht="22" customHeight="1">
      <c r="A95" s="33">
        <f>IF(ROW()-4&lt;=Assumptions!$B$5,DATE(YEAR(Assumptions!$B$4),MONTH(Assumptions!$B$4)+ROW()-5,1),"")</f>
        <v/>
      </c>
      <c r="B95" s="34">
        <f>IF($A95="","",IF(COUNT('Plan Inputs'!$J$5:$J$104)=0,"",SUM('Plan Inputs'!$J$5:$J$104)))</f>
        <v/>
      </c>
      <c r="C95" s="34">
        <f>IF(OR($A95="",$B95="",Assumptions!$B$6=""),"",$B95*POWER(1+Assumptions!$B$6,(ROW()-5)/12))</f>
        <v/>
      </c>
      <c r="D95" s="34">
        <f>IF($A95="","",IF(OR(COUNT('Plan Inputs'!$K$5:$K$104)=0,Assumptions!$B$7=""),"",SUM('Plan Inputs'!$K$5:$K$104)*POWER(1+Assumptions!$B$7,(ROW()-5)/12)))</f>
        <v/>
      </c>
      <c r="E95" s="34">
        <f>IF(OR($A95="",$C95="",Assumptions!$B$8=""),"",$C95*Assumptions!$B$8)</f>
        <v/>
      </c>
      <c r="F95" s="34">
        <f>IF(OR($A95="",$C95="",$D95="",$E95=""),"",$C95-$D95-$E95)</f>
        <v/>
      </c>
      <c r="G95" s="34">
        <f>IF($F95="","",SUM($F$5:$F95))</f>
        <v/>
      </c>
      <c r="H95" s="34">
        <f>IF(OR($G95="",Assumptions!$B$9="",Assumptions!$B$10="",Assumptions!$B$11="",COUNT('Plan Inputs'!$L$5:$L$104)=0),"",Assumptions!$B$9+Assumptions!$B$10-SUM('Plan Inputs'!$L$5:$L$104)*(1+Assumptions!$B$11)+$G95)</f>
        <v/>
      </c>
      <c r="I95" s="33">
        <f>IF($F95="","",IF(AND($F95&gt;=0,COUNTIF($F$5:$F95,"&gt;=0")=1),$A95,""))</f>
        <v/>
      </c>
    </row>
    <row r="96" ht="22" customHeight="1">
      <c r="A96" s="31">
        <f>IF(ROW()-4&lt;=Assumptions!$B$5,DATE(YEAR(Assumptions!$B$4),MONTH(Assumptions!$B$4)+ROW()-5,1),"")</f>
        <v/>
      </c>
      <c r="B96" s="32">
        <f>IF($A96="","",IF(COUNT('Plan Inputs'!$J$5:$J$104)=0,"",SUM('Plan Inputs'!$J$5:$J$104)))</f>
        <v/>
      </c>
      <c r="C96" s="32">
        <f>IF(OR($A96="",$B96="",Assumptions!$B$6=""),"",$B96*POWER(1+Assumptions!$B$6,(ROW()-5)/12))</f>
        <v/>
      </c>
      <c r="D96" s="32">
        <f>IF($A96="","",IF(OR(COUNT('Plan Inputs'!$K$5:$K$104)=0,Assumptions!$B$7=""),"",SUM('Plan Inputs'!$K$5:$K$104)*POWER(1+Assumptions!$B$7,(ROW()-5)/12)))</f>
        <v/>
      </c>
      <c r="E96" s="32">
        <f>IF(OR($A96="",$C96="",Assumptions!$B$8=""),"",$C96*Assumptions!$B$8)</f>
        <v/>
      </c>
      <c r="F96" s="32">
        <f>IF(OR($A96="",$C96="",$D96="",$E96=""),"",$C96-$D96-$E96)</f>
        <v/>
      </c>
      <c r="G96" s="32">
        <f>IF($F96="","",SUM($F$5:$F96))</f>
        <v/>
      </c>
      <c r="H96" s="32">
        <f>IF(OR($G96="",Assumptions!$B$9="",Assumptions!$B$10="",Assumptions!$B$11="",COUNT('Plan Inputs'!$L$5:$L$104)=0),"",Assumptions!$B$9+Assumptions!$B$10-SUM('Plan Inputs'!$L$5:$L$104)*(1+Assumptions!$B$11)+$G96)</f>
        <v/>
      </c>
      <c r="I96" s="31">
        <f>IF($F96="","",IF(AND($F96&gt;=0,COUNTIF($F$5:$F96,"&gt;=0")=1),$A96,""))</f>
        <v/>
      </c>
    </row>
    <row r="97" ht="22" customHeight="1">
      <c r="A97" s="33">
        <f>IF(ROW()-4&lt;=Assumptions!$B$5,DATE(YEAR(Assumptions!$B$4),MONTH(Assumptions!$B$4)+ROW()-5,1),"")</f>
        <v/>
      </c>
      <c r="B97" s="34">
        <f>IF($A97="","",IF(COUNT('Plan Inputs'!$J$5:$J$104)=0,"",SUM('Plan Inputs'!$J$5:$J$104)))</f>
        <v/>
      </c>
      <c r="C97" s="34">
        <f>IF(OR($A97="",$B97="",Assumptions!$B$6=""),"",$B97*POWER(1+Assumptions!$B$6,(ROW()-5)/12))</f>
        <v/>
      </c>
      <c r="D97" s="34">
        <f>IF($A97="","",IF(OR(COUNT('Plan Inputs'!$K$5:$K$104)=0,Assumptions!$B$7=""),"",SUM('Plan Inputs'!$K$5:$K$104)*POWER(1+Assumptions!$B$7,(ROW()-5)/12)))</f>
        <v/>
      </c>
      <c r="E97" s="34">
        <f>IF(OR($A97="",$C97="",Assumptions!$B$8=""),"",$C97*Assumptions!$B$8)</f>
        <v/>
      </c>
      <c r="F97" s="34">
        <f>IF(OR($A97="",$C97="",$D97="",$E97=""),"",$C97-$D97-$E97)</f>
        <v/>
      </c>
      <c r="G97" s="34">
        <f>IF($F97="","",SUM($F$5:$F97))</f>
        <v/>
      </c>
      <c r="H97" s="34">
        <f>IF(OR($G97="",Assumptions!$B$9="",Assumptions!$B$10="",Assumptions!$B$11="",COUNT('Plan Inputs'!$L$5:$L$104)=0),"",Assumptions!$B$9+Assumptions!$B$10-SUM('Plan Inputs'!$L$5:$L$104)*(1+Assumptions!$B$11)+$G97)</f>
        <v/>
      </c>
      <c r="I97" s="33">
        <f>IF($F97="","",IF(AND($F97&gt;=0,COUNTIF($F$5:$F97,"&gt;=0")=1),$A97,""))</f>
        <v/>
      </c>
    </row>
    <row r="98" ht="22" customHeight="1">
      <c r="A98" s="31">
        <f>IF(ROW()-4&lt;=Assumptions!$B$5,DATE(YEAR(Assumptions!$B$4),MONTH(Assumptions!$B$4)+ROW()-5,1),"")</f>
        <v/>
      </c>
      <c r="B98" s="32">
        <f>IF($A98="","",IF(COUNT('Plan Inputs'!$J$5:$J$104)=0,"",SUM('Plan Inputs'!$J$5:$J$104)))</f>
        <v/>
      </c>
      <c r="C98" s="32">
        <f>IF(OR($A98="",$B98="",Assumptions!$B$6=""),"",$B98*POWER(1+Assumptions!$B$6,(ROW()-5)/12))</f>
        <v/>
      </c>
      <c r="D98" s="32">
        <f>IF($A98="","",IF(OR(COUNT('Plan Inputs'!$K$5:$K$104)=0,Assumptions!$B$7=""),"",SUM('Plan Inputs'!$K$5:$K$104)*POWER(1+Assumptions!$B$7,(ROW()-5)/12)))</f>
        <v/>
      </c>
      <c r="E98" s="32">
        <f>IF(OR($A98="",$C98="",Assumptions!$B$8=""),"",$C98*Assumptions!$B$8)</f>
        <v/>
      </c>
      <c r="F98" s="32">
        <f>IF(OR($A98="",$C98="",$D98="",$E98=""),"",$C98-$D98-$E98)</f>
        <v/>
      </c>
      <c r="G98" s="32">
        <f>IF($F98="","",SUM($F$5:$F98))</f>
        <v/>
      </c>
      <c r="H98" s="32">
        <f>IF(OR($G98="",Assumptions!$B$9="",Assumptions!$B$10="",Assumptions!$B$11="",COUNT('Plan Inputs'!$L$5:$L$104)=0),"",Assumptions!$B$9+Assumptions!$B$10-SUM('Plan Inputs'!$L$5:$L$104)*(1+Assumptions!$B$11)+$G98)</f>
        <v/>
      </c>
      <c r="I98" s="31">
        <f>IF($F98="","",IF(AND($F98&gt;=0,COUNTIF($F$5:$F98,"&gt;=0")=1),$A98,""))</f>
        <v/>
      </c>
    </row>
    <row r="99" ht="22" customHeight="1">
      <c r="A99" s="33">
        <f>IF(ROW()-4&lt;=Assumptions!$B$5,DATE(YEAR(Assumptions!$B$4),MONTH(Assumptions!$B$4)+ROW()-5,1),"")</f>
        <v/>
      </c>
      <c r="B99" s="34">
        <f>IF($A99="","",IF(COUNT('Plan Inputs'!$J$5:$J$104)=0,"",SUM('Plan Inputs'!$J$5:$J$104)))</f>
        <v/>
      </c>
      <c r="C99" s="34">
        <f>IF(OR($A99="",$B99="",Assumptions!$B$6=""),"",$B99*POWER(1+Assumptions!$B$6,(ROW()-5)/12))</f>
        <v/>
      </c>
      <c r="D99" s="34">
        <f>IF($A99="","",IF(OR(COUNT('Plan Inputs'!$K$5:$K$104)=0,Assumptions!$B$7=""),"",SUM('Plan Inputs'!$K$5:$K$104)*POWER(1+Assumptions!$B$7,(ROW()-5)/12)))</f>
        <v/>
      </c>
      <c r="E99" s="34">
        <f>IF(OR($A99="",$C99="",Assumptions!$B$8=""),"",$C99*Assumptions!$B$8)</f>
        <v/>
      </c>
      <c r="F99" s="34">
        <f>IF(OR($A99="",$C99="",$D99="",$E99=""),"",$C99-$D99-$E99)</f>
        <v/>
      </c>
      <c r="G99" s="34">
        <f>IF($F99="","",SUM($F$5:$F99))</f>
        <v/>
      </c>
      <c r="H99" s="34">
        <f>IF(OR($G99="",Assumptions!$B$9="",Assumptions!$B$10="",Assumptions!$B$11="",COUNT('Plan Inputs'!$L$5:$L$104)=0),"",Assumptions!$B$9+Assumptions!$B$10-SUM('Plan Inputs'!$L$5:$L$104)*(1+Assumptions!$B$11)+$G99)</f>
        <v/>
      </c>
      <c r="I99" s="33">
        <f>IF($F99="","",IF(AND($F99&gt;=0,COUNTIF($F$5:$F99,"&gt;=0")=1),$A99,""))</f>
        <v/>
      </c>
    </row>
    <row r="100" ht="22" customHeight="1">
      <c r="A100" s="31">
        <f>IF(ROW()-4&lt;=Assumptions!$B$5,DATE(YEAR(Assumptions!$B$4),MONTH(Assumptions!$B$4)+ROW()-5,1),"")</f>
        <v/>
      </c>
      <c r="B100" s="32">
        <f>IF($A100="","",IF(COUNT('Plan Inputs'!$J$5:$J$104)=0,"",SUM('Plan Inputs'!$J$5:$J$104)))</f>
        <v/>
      </c>
      <c r="C100" s="32">
        <f>IF(OR($A100="",$B100="",Assumptions!$B$6=""),"",$B100*POWER(1+Assumptions!$B$6,(ROW()-5)/12))</f>
        <v/>
      </c>
      <c r="D100" s="32">
        <f>IF($A100="","",IF(OR(COUNT('Plan Inputs'!$K$5:$K$104)=0,Assumptions!$B$7=""),"",SUM('Plan Inputs'!$K$5:$K$104)*POWER(1+Assumptions!$B$7,(ROW()-5)/12)))</f>
        <v/>
      </c>
      <c r="E100" s="32">
        <f>IF(OR($A100="",$C100="",Assumptions!$B$8=""),"",$C100*Assumptions!$B$8)</f>
        <v/>
      </c>
      <c r="F100" s="32">
        <f>IF(OR($A100="",$C100="",$D100="",$E100=""),"",$C100-$D100-$E100)</f>
        <v/>
      </c>
      <c r="G100" s="32">
        <f>IF($F100="","",SUM($F$5:$F100))</f>
        <v/>
      </c>
      <c r="H100" s="32">
        <f>IF(OR($G100="",Assumptions!$B$9="",Assumptions!$B$10="",Assumptions!$B$11="",COUNT('Plan Inputs'!$L$5:$L$104)=0),"",Assumptions!$B$9+Assumptions!$B$10-SUM('Plan Inputs'!$L$5:$L$104)*(1+Assumptions!$B$11)+$G100)</f>
        <v/>
      </c>
      <c r="I100" s="31">
        <f>IF($F100="","",IF(AND($F100&gt;=0,COUNTIF($F$5:$F100,"&gt;=0")=1),$A100,""))</f>
        <v/>
      </c>
    </row>
    <row r="101" ht="22" customHeight="1">
      <c r="A101" s="33">
        <f>IF(ROW()-4&lt;=Assumptions!$B$5,DATE(YEAR(Assumptions!$B$4),MONTH(Assumptions!$B$4)+ROW()-5,1),"")</f>
        <v/>
      </c>
      <c r="B101" s="34">
        <f>IF($A101="","",IF(COUNT('Plan Inputs'!$J$5:$J$104)=0,"",SUM('Plan Inputs'!$J$5:$J$104)))</f>
        <v/>
      </c>
      <c r="C101" s="34">
        <f>IF(OR($A101="",$B101="",Assumptions!$B$6=""),"",$B101*POWER(1+Assumptions!$B$6,(ROW()-5)/12))</f>
        <v/>
      </c>
      <c r="D101" s="34">
        <f>IF($A101="","",IF(OR(COUNT('Plan Inputs'!$K$5:$K$104)=0,Assumptions!$B$7=""),"",SUM('Plan Inputs'!$K$5:$K$104)*POWER(1+Assumptions!$B$7,(ROW()-5)/12)))</f>
        <v/>
      </c>
      <c r="E101" s="34">
        <f>IF(OR($A101="",$C101="",Assumptions!$B$8=""),"",$C101*Assumptions!$B$8)</f>
        <v/>
      </c>
      <c r="F101" s="34">
        <f>IF(OR($A101="",$C101="",$D101="",$E101=""),"",$C101-$D101-$E101)</f>
        <v/>
      </c>
      <c r="G101" s="34">
        <f>IF($F101="","",SUM($F$5:$F101))</f>
        <v/>
      </c>
      <c r="H101" s="34">
        <f>IF(OR($G101="",Assumptions!$B$9="",Assumptions!$B$10="",Assumptions!$B$11="",COUNT('Plan Inputs'!$L$5:$L$104)=0),"",Assumptions!$B$9+Assumptions!$B$10-SUM('Plan Inputs'!$L$5:$L$104)*(1+Assumptions!$B$11)+$G101)</f>
        <v/>
      </c>
      <c r="I101" s="33">
        <f>IF($F101="","",IF(AND($F101&gt;=0,COUNTIF($F$5:$F101,"&gt;=0")=1),$A101,""))</f>
        <v/>
      </c>
    </row>
    <row r="102" ht="22" customHeight="1">
      <c r="A102" s="31">
        <f>IF(ROW()-4&lt;=Assumptions!$B$5,DATE(YEAR(Assumptions!$B$4),MONTH(Assumptions!$B$4)+ROW()-5,1),"")</f>
        <v/>
      </c>
      <c r="B102" s="32">
        <f>IF($A102="","",IF(COUNT('Plan Inputs'!$J$5:$J$104)=0,"",SUM('Plan Inputs'!$J$5:$J$104)))</f>
        <v/>
      </c>
      <c r="C102" s="32">
        <f>IF(OR($A102="",$B102="",Assumptions!$B$6=""),"",$B102*POWER(1+Assumptions!$B$6,(ROW()-5)/12))</f>
        <v/>
      </c>
      <c r="D102" s="32">
        <f>IF($A102="","",IF(OR(COUNT('Plan Inputs'!$K$5:$K$104)=0,Assumptions!$B$7=""),"",SUM('Plan Inputs'!$K$5:$K$104)*POWER(1+Assumptions!$B$7,(ROW()-5)/12)))</f>
        <v/>
      </c>
      <c r="E102" s="32">
        <f>IF(OR($A102="",$C102="",Assumptions!$B$8=""),"",$C102*Assumptions!$B$8)</f>
        <v/>
      </c>
      <c r="F102" s="32">
        <f>IF(OR($A102="",$C102="",$D102="",$E102=""),"",$C102-$D102-$E102)</f>
        <v/>
      </c>
      <c r="G102" s="32">
        <f>IF($F102="","",SUM($F$5:$F102))</f>
        <v/>
      </c>
      <c r="H102" s="32">
        <f>IF(OR($G102="",Assumptions!$B$9="",Assumptions!$B$10="",Assumptions!$B$11="",COUNT('Plan Inputs'!$L$5:$L$104)=0),"",Assumptions!$B$9+Assumptions!$B$10-SUM('Plan Inputs'!$L$5:$L$104)*(1+Assumptions!$B$11)+$G102)</f>
        <v/>
      </c>
      <c r="I102" s="31">
        <f>IF($F102="","",IF(AND($F102&gt;=0,COUNTIF($F$5:$F102,"&gt;=0")=1),$A102,""))</f>
        <v/>
      </c>
    </row>
    <row r="103" ht="22" customHeight="1">
      <c r="A103" s="33">
        <f>IF(ROW()-4&lt;=Assumptions!$B$5,DATE(YEAR(Assumptions!$B$4),MONTH(Assumptions!$B$4)+ROW()-5,1),"")</f>
        <v/>
      </c>
      <c r="B103" s="34">
        <f>IF($A103="","",IF(COUNT('Plan Inputs'!$J$5:$J$104)=0,"",SUM('Plan Inputs'!$J$5:$J$104)))</f>
        <v/>
      </c>
      <c r="C103" s="34">
        <f>IF(OR($A103="",$B103="",Assumptions!$B$6=""),"",$B103*POWER(1+Assumptions!$B$6,(ROW()-5)/12))</f>
        <v/>
      </c>
      <c r="D103" s="34">
        <f>IF($A103="","",IF(OR(COUNT('Plan Inputs'!$K$5:$K$104)=0,Assumptions!$B$7=""),"",SUM('Plan Inputs'!$K$5:$K$104)*POWER(1+Assumptions!$B$7,(ROW()-5)/12)))</f>
        <v/>
      </c>
      <c r="E103" s="34">
        <f>IF(OR($A103="",$C103="",Assumptions!$B$8=""),"",$C103*Assumptions!$B$8)</f>
        <v/>
      </c>
      <c r="F103" s="34">
        <f>IF(OR($A103="",$C103="",$D103="",$E103=""),"",$C103-$D103-$E103)</f>
        <v/>
      </c>
      <c r="G103" s="34">
        <f>IF($F103="","",SUM($F$5:$F103))</f>
        <v/>
      </c>
      <c r="H103" s="34">
        <f>IF(OR($G103="",Assumptions!$B$9="",Assumptions!$B$10="",Assumptions!$B$11="",COUNT('Plan Inputs'!$L$5:$L$104)=0),"",Assumptions!$B$9+Assumptions!$B$10-SUM('Plan Inputs'!$L$5:$L$104)*(1+Assumptions!$B$11)+$G103)</f>
        <v/>
      </c>
      <c r="I103" s="33">
        <f>IF($F103="","",IF(AND($F103&gt;=0,COUNTIF($F$5:$F103,"&gt;=0")=1),$A103,""))</f>
        <v/>
      </c>
    </row>
    <row r="104" ht="22" customHeight="1">
      <c r="A104" s="31">
        <f>IF(ROW()-4&lt;=Assumptions!$B$5,DATE(YEAR(Assumptions!$B$4),MONTH(Assumptions!$B$4)+ROW()-5,1),"")</f>
        <v/>
      </c>
      <c r="B104" s="32">
        <f>IF($A104="","",IF(COUNT('Plan Inputs'!$J$5:$J$104)=0,"",SUM('Plan Inputs'!$J$5:$J$104)))</f>
        <v/>
      </c>
      <c r="C104" s="32">
        <f>IF(OR($A104="",$B104="",Assumptions!$B$6=""),"",$B104*POWER(1+Assumptions!$B$6,(ROW()-5)/12))</f>
        <v/>
      </c>
      <c r="D104" s="32">
        <f>IF($A104="","",IF(OR(COUNT('Plan Inputs'!$K$5:$K$104)=0,Assumptions!$B$7=""),"",SUM('Plan Inputs'!$K$5:$K$104)*POWER(1+Assumptions!$B$7,(ROW()-5)/12)))</f>
        <v/>
      </c>
      <c r="E104" s="32">
        <f>IF(OR($A104="",$C104="",Assumptions!$B$8=""),"",$C104*Assumptions!$B$8)</f>
        <v/>
      </c>
      <c r="F104" s="32">
        <f>IF(OR($A104="",$C104="",$D104="",$E104=""),"",$C104-$D104-$E104)</f>
        <v/>
      </c>
      <c r="G104" s="32">
        <f>IF($F104="","",SUM($F$5:$F104))</f>
        <v/>
      </c>
      <c r="H104" s="32">
        <f>IF(OR($G104="",Assumptions!$B$9="",Assumptions!$B$10="",Assumptions!$B$11="",COUNT('Plan Inputs'!$L$5:$L$104)=0),"",Assumptions!$B$9+Assumptions!$B$10-SUM('Plan Inputs'!$L$5:$L$104)*(1+Assumptions!$B$11)+$G104)</f>
        <v/>
      </c>
      <c r="I104" s="31">
        <f>IF($F104="","",IF(AND($F104&gt;=0,COUNTIF($F$5:$F104,"&gt;=0")=1),$A104,""))</f>
        <v/>
      </c>
    </row>
    <row r="105" ht="22" customHeight="1">
      <c r="A105" s="33">
        <f>IF(ROW()-4&lt;=Assumptions!$B$5,DATE(YEAR(Assumptions!$B$4),MONTH(Assumptions!$B$4)+ROW()-5,1),"")</f>
        <v/>
      </c>
      <c r="B105" s="34">
        <f>IF($A105="","",IF(COUNT('Plan Inputs'!$J$5:$J$104)=0,"",SUM('Plan Inputs'!$J$5:$J$104)))</f>
        <v/>
      </c>
      <c r="C105" s="34">
        <f>IF(OR($A105="",$B105="",Assumptions!$B$6=""),"",$B105*POWER(1+Assumptions!$B$6,(ROW()-5)/12))</f>
        <v/>
      </c>
      <c r="D105" s="34">
        <f>IF($A105="","",IF(OR(COUNT('Plan Inputs'!$K$5:$K$104)=0,Assumptions!$B$7=""),"",SUM('Plan Inputs'!$K$5:$K$104)*POWER(1+Assumptions!$B$7,(ROW()-5)/12)))</f>
        <v/>
      </c>
      <c r="E105" s="34">
        <f>IF(OR($A105="",$C105="",Assumptions!$B$8=""),"",$C105*Assumptions!$B$8)</f>
        <v/>
      </c>
      <c r="F105" s="34">
        <f>IF(OR($A105="",$C105="",$D105="",$E105=""),"",$C105-$D105-$E105)</f>
        <v/>
      </c>
      <c r="G105" s="34">
        <f>IF($F105="","",SUM($F$5:$F105))</f>
        <v/>
      </c>
      <c r="H105" s="34">
        <f>IF(OR($G105="",Assumptions!$B$9="",Assumptions!$B$10="",Assumptions!$B$11="",COUNT('Plan Inputs'!$L$5:$L$104)=0),"",Assumptions!$B$9+Assumptions!$B$10-SUM('Plan Inputs'!$L$5:$L$104)*(1+Assumptions!$B$11)+$G105)</f>
        <v/>
      </c>
      <c r="I105" s="33">
        <f>IF($F105="","",IF(AND($F105&gt;=0,COUNTIF($F$5:$F105,"&gt;=0")=1),$A105,""))</f>
        <v/>
      </c>
    </row>
    <row r="106" ht="22" customHeight="1">
      <c r="A106" s="31">
        <f>IF(ROW()-4&lt;=Assumptions!$B$5,DATE(YEAR(Assumptions!$B$4),MONTH(Assumptions!$B$4)+ROW()-5,1),"")</f>
        <v/>
      </c>
      <c r="B106" s="32">
        <f>IF($A106="","",IF(COUNT('Plan Inputs'!$J$5:$J$104)=0,"",SUM('Plan Inputs'!$J$5:$J$104)))</f>
        <v/>
      </c>
      <c r="C106" s="32">
        <f>IF(OR($A106="",$B106="",Assumptions!$B$6=""),"",$B106*POWER(1+Assumptions!$B$6,(ROW()-5)/12))</f>
        <v/>
      </c>
      <c r="D106" s="32">
        <f>IF($A106="","",IF(OR(COUNT('Plan Inputs'!$K$5:$K$104)=0,Assumptions!$B$7=""),"",SUM('Plan Inputs'!$K$5:$K$104)*POWER(1+Assumptions!$B$7,(ROW()-5)/12)))</f>
        <v/>
      </c>
      <c r="E106" s="32">
        <f>IF(OR($A106="",$C106="",Assumptions!$B$8=""),"",$C106*Assumptions!$B$8)</f>
        <v/>
      </c>
      <c r="F106" s="32">
        <f>IF(OR($A106="",$C106="",$D106="",$E106=""),"",$C106-$D106-$E106)</f>
        <v/>
      </c>
      <c r="G106" s="32">
        <f>IF($F106="","",SUM($F$5:$F106))</f>
        <v/>
      </c>
      <c r="H106" s="32">
        <f>IF(OR($G106="",Assumptions!$B$9="",Assumptions!$B$10="",Assumptions!$B$11="",COUNT('Plan Inputs'!$L$5:$L$104)=0),"",Assumptions!$B$9+Assumptions!$B$10-SUM('Plan Inputs'!$L$5:$L$104)*(1+Assumptions!$B$11)+$G106)</f>
        <v/>
      </c>
      <c r="I106" s="31">
        <f>IF($F106="","",IF(AND($F106&gt;=0,COUNTIF($F$5:$F106,"&gt;=0")=1),$A106,""))</f>
        <v/>
      </c>
    </row>
    <row r="107" ht="22" customHeight="1">
      <c r="A107" s="33">
        <f>IF(ROW()-4&lt;=Assumptions!$B$5,DATE(YEAR(Assumptions!$B$4),MONTH(Assumptions!$B$4)+ROW()-5,1),"")</f>
        <v/>
      </c>
      <c r="B107" s="34">
        <f>IF($A107="","",IF(COUNT('Plan Inputs'!$J$5:$J$104)=0,"",SUM('Plan Inputs'!$J$5:$J$104)))</f>
        <v/>
      </c>
      <c r="C107" s="34">
        <f>IF(OR($A107="",$B107="",Assumptions!$B$6=""),"",$B107*POWER(1+Assumptions!$B$6,(ROW()-5)/12))</f>
        <v/>
      </c>
      <c r="D107" s="34">
        <f>IF($A107="","",IF(OR(COUNT('Plan Inputs'!$K$5:$K$104)=0,Assumptions!$B$7=""),"",SUM('Plan Inputs'!$K$5:$K$104)*POWER(1+Assumptions!$B$7,(ROW()-5)/12)))</f>
        <v/>
      </c>
      <c r="E107" s="34">
        <f>IF(OR($A107="",$C107="",Assumptions!$B$8=""),"",$C107*Assumptions!$B$8)</f>
        <v/>
      </c>
      <c r="F107" s="34">
        <f>IF(OR($A107="",$C107="",$D107="",$E107=""),"",$C107-$D107-$E107)</f>
        <v/>
      </c>
      <c r="G107" s="34">
        <f>IF($F107="","",SUM($F$5:$F107))</f>
        <v/>
      </c>
      <c r="H107" s="34">
        <f>IF(OR($G107="",Assumptions!$B$9="",Assumptions!$B$10="",Assumptions!$B$11="",COUNT('Plan Inputs'!$L$5:$L$104)=0),"",Assumptions!$B$9+Assumptions!$B$10-SUM('Plan Inputs'!$L$5:$L$104)*(1+Assumptions!$B$11)+$G107)</f>
        <v/>
      </c>
      <c r="I107" s="33">
        <f>IF($F107="","",IF(AND($F107&gt;=0,COUNTIF($F$5:$F107,"&gt;=0")=1),$A107,""))</f>
        <v/>
      </c>
    </row>
    <row r="108" ht="22" customHeight="1">
      <c r="A108" s="31">
        <f>IF(ROW()-4&lt;=Assumptions!$B$5,DATE(YEAR(Assumptions!$B$4),MONTH(Assumptions!$B$4)+ROW()-5,1),"")</f>
        <v/>
      </c>
      <c r="B108" s="32">
        <f>IF($A108="","",IF(COUNT('Plan Inputs'!$J$5:$J$104)=0,"",SUM('Plan Inputs'!$J$5:$J$104)))</f>
        <v/>
      </c>
      <c r="C108" s="32">
        <f>IF(OR($A108="",$B108="",Assumptions!$B$6=""),"",$B108*POWER(1+Assumptions!$B$6,(ROW()-5)/12))</f>
        <v/>
      </c>
      <c r="D108" s="32">
        <f>IF($A108="","",IF(OR(COUNT('Plan Inputs'!$K$5:$K$104)=0,Assumptions!$B$7=""),"",SUM('Plan Inputs'!$K$5:$K$104)*POWER(1+Assumptions!$B$7,(ROW()-5)/12)))</f>
        <v/>
      </c>
      <c r="E108" s="32">
        <f>IF(OR($A108="",$C108="",Assumptions!$B$8=""),"",$C108*Assumptions!$B$8)</f>
        <v/>
      </c>
      <c r="F108" s="32">
        <f>IF(OR($A108="",$C108="",$D108="",$E108=""),"",$C108-$D108-$E108)</f>
        <v/>
      </c>
      <c r="G108" s="32">
        <f>IF($F108="","",SUM($F$5:$F108))</f>
        <v/>
      </c>
      <c r="H108" s="32">
        <f>IF(OR($G108="",Assumptions!$B$9="",Assumptions!$B$10="",Assumptions!$B$11="",COUNT('Plan Inputs'!$L$5:$L$104)=0),"",Assumptions!$B$9+Assumptions!$B$10-SUM('Plan Inputs'!$L$5:$L$104)*(1+Assumptions!$B$11)+$G108)</f>
        <v/>
      </c>
      <c r="I108" s="31">
        <f>IF($F108="","",IF(AND($F108&gt;=0,COUNTIF($F$5:$F108,"&gt;=0")=1),$A108,""))</f>
        <v/>
      </c>
    </row>
    <row r="109" ht="22" customHeight="1">
      <c r="A109" s="33">
        <f>IF(ROW()-4&lt;=Assumptions!$B$5,DATE(YEAR(Assumptions!$B$4),MONTH(Assumptions!$B$4)+ROW()-5,1),"")</f>
        <v/>
      </c>
      <c r="B109" s="34">
        <f>IF($A109="","",IF(COUNT('Plan Inputs'!$J$5:$J$104)=0,"",SUM('Plan Inputs'!$J$5:$J$104)))</f>
        <v/>
      </c>
      <c r="C109" s="34">
        <f>IF(OR($A109="",$B109="",Assumptions!$B$6=""),"",$B109*POWER(1+Assumptions!$B$6,(ROW()-5)/12))</f>
        <v/>
      </c>
      <c r="D109" s="34">
        <f>IF($A109="","",IF(OR(COUNT('Plan Inputs'!$K$5:$K$104)=0,Assumptions!$B$7=""),"",SUM('Plan Inputs'!$K$5:$K$104)*POWER(1+Assumptions!$B$7,(ROW()-5)/12)))</f>
        <v/>
      </c>
      <c r="E109" s="34">
        <f>IF(OR($A109="",$C109="",Assumptions!$B$8=""),"",$C109*Assumptions!$B$8)</f>
        <v/>
      </c>
      <c r="F109" s="34">
        <f>IF(OR($A109="",$C109="",$D109="",$E109=""),"",$C109-$D109-$E109)</f>
        <v/>
      </c>
      <c r="G109" s="34">
        <f>IF($F109="","",SUM($F$5:$F109))</f>
        <v/>
      </c>
      <c r="H109" s="34">
        <f>IF(OR($G109="",Assumptions!$B$9="",Assumptions!$B$10="",Assumptions!$B$11="",COUNT('Plan Inputs'!$L$5:$L$104)=0),"",Assumptions!$B$9+Assumptions!$B$10-SUM('Plan Inputs'!$L$5:$L$104)*(1+Assumptions!$B$11)+$G109)</f>
        <v/>
      </c>
      <c r="I109" s="33">
        <f>IF($F109="","",IF(AND($F109&gt;=0,COUNTIF($F$5:$F109,"&gt;=0")=1),$A109,""))</f>
        <v/>
      </c>
    </row>
    <row r="110" ht="22" customHeight="1">
      <c r="A110" s="31">
        <f>IF(ROW()-4&lt;=Assumptions!$B$5,DATE(YEAR(Assumptions!$B$4),MONTH(Assumptions!$B$4)+ROW()-5,1),"")</f>
        <v/>
      </c>
      <c r="B110" s="32">
        <f>IF($A110="","",IF(COUNT('Plan Inputs'!$J$5:$J$104)=0,"",SUM('Plan Inputs'!$J$5:$J$104)))</f>
        <v/>
      </c>
      <c r="C110" s="32">
        <f>IF(OR($A110="",$B110="",Assumptions!$B$6=""),"",$B110*POWER(1+Assumptions!$B$6,(ROW()-5)/12))</f>
        <v/>
      </c>
      <c r="D110" s="32">
        <f>IF($A110="","",IF(OR(COUNT('Plan Inputs'!$K$5:$K$104)=0,Assumptions!$B$7=""),"",SUM('Plan Inputs'!$K$5:$K$104)*POWER(1+Assumptions!$B$7,(ROW()-5)/12)))</f>
        <v/>
      </c>
      <c r="E110" s="32">
        <f>IF(OR($A110="",$C110="",Assumptions!$B$8=""),"",$C110*Assumptions!$B$8)</f>
        <v/>
      </c>
      <c r="F110" s="32">
        <f>IF(OR($A110="",$C110="",$D110="",$E110=""),"",$C110-$D110-$E110)</f>
        <v/>
      </c>
      <c r="G110" s="32">
        <f>IF($F110="","",SUM($F$5:$F110))</f>
        <v/>
      </c>
      <c r="H110" s="32">
        <f>IF(OR($G110="",Assumptions!$B$9="",Assumptions!$B$10="",Assumptions!$B$11="",COUNT('Plan Inputs'!$L$5:$L$104)=0),"",Assumptions!$B$9+Assumptions!$B$10-SUM('Plan Inputs'!$L$5:$L$104)*(1+Assumptions!$B$11)+$G110)</f>
        <v/>
      </c>
      <c r="I110" s="31">
        <f>IF($F110="","",IF(AND($F110&gt;=0,COUNTIF($F$5:$F110,"&gt;=0")=1),$A110,""))</f>
        <v/>
      </c>
    </row>
    <row r="111" ht="22" customHeight="1">
      <c r="A111" s="33">
        <f>IF(ROW()-4&lt;=Assumptions!$B$5,DATE(YEAR(Assumptions!$B$4),MONTH(Assumptions!$B$4)+ROW()-5,1),"")</f>
        <v/>
      </c>
      <c r="B111" s="34">
        <f>IF($A111="","",IF(COUNT('Plan Inputs'!$J$5:$J$104)=0,"",SUM('Plan Inputs'!$J$5:$J$104)))</f>
        <v/>
      </c>
      <c r="C111" s="34">
        <f>IF(OR($A111="",$B111="",Assumptions!$B$6=""),"",$B111*POWER(1+Assumptions!$B$6,(ROW()-5)/12))</f>
        <v/>
      </c>
      <c r="D111" s="34">
        <f>IF($A111="","",IF(OR(COUNT('Plan Inputs'!$K$5:$K$104)=0,Assumptions!$B$7=""),"",SUM('Plan Inputs'!$K$5:$K$104)*POWER(1+Assumptions!$B$7,(ROW()-5)/12)))</f>
        <v/>
      </c>
      <c r="E111" s="34">
        <f>IF(OR($A111="",$C111="",Assumptions!$B$8=""),"",$C111*Assumptions!$B$8)</f>
        <v/>
      </c>
      <c r="F111" s="34">
        <f>IF(OR($A111="",$C111="",$D111="",$E111=""),"",$C111-$D111-$E111)</f>
        <v/>
      </c>
      <c r="G111" s="34">
        <f>IF($F111="","",SUM($F$5:$F111))</f>
        <v/>
      </c>
      <c r="H111" s="34">
        <f>IF(OR($G111="",Assumptions!$B$9="",Assumptions!$B$10="",Assumptions!$B$11="",COUNT('Plan Inputs'!$L$5:$L$104)=0),"",Assumptions!$B$9+Assumptions!$B$10-SUM('Plan Inputs'!$L$5:$L$104)*(1+Assumptions!$B$11)+$G111)</f>
        <v/>
      </c>
      <c r="I111" s="33">
        <f>IF($F111="","",IF(AND($F111&gt;=0,COUNTIF($F$5:$F111,"&gt;=0")=1),$A111,""))</f>
        <v/>
      </c>
    </row>
    <row r="112" ht="22" customHeight="1">
      <c r="A112" s="31">
        <f>IF(ROW()-4&lt;=Assumptions!$B$5,DATE(YEAR(Assumptions!$B$4),MONTH(Assumptions!$B$4)+ROW()-5,1),"")</f>
        <v/>
      </c>
      <c r="B112" s="32">
        <f>IF($A112="","",IF(COUNT('Plan Inputs'!$J$5:$J$104)=0,"",SUM('Plan Inputs'!$J$5:$J$104)))</f>
        <v/>
      </c>
      <c r="C112" s="32">
        <f>IF(OR($A112="",$B112="",Assumptions!$B$6=""),"",$B112*POWER(1+Assumptions!$B$6,(ROW()-5)/12))</f>
        <v/>
      </c>
      <c r="D112" s="32">
        <f>IF($A112="","",IF(OR(COUNT('Plan Inputs'!$K$5:$K$104)=0,Assumptions!$B$7=""),"",SUM('Plan Inputs'!$K$5:$K$104)*POWER(1+Assumptions!$B$7,(ROW()-5)/12)))</f>
        <v/>
      </c>
      <c r="E112" s="32">
        <f>IF(OR($A112="",$C112="",Assumptions!$B$8=""),"",$C112*Assumptions!$B$8)</f>
        <v/>
      </c>
      <c r="F112" s="32">
        <f>IF(OR($A112="",$C112="",$D112="",$E112=""),"",$C112-$D112-$E112)</f>
        <v/>
      </c>
      <c r="G112" s="32">
        <f>IF($F112="","",SUM($F$5:$F112))</f>
        <v/>
      </c>
      <c r="H112" s="32">
        <f>IF(OR($G112="",Assumptions!$B$9="",Assumptions!$B$10="",Assumptions!$B$11="",COUNT('Plan Inputs'!$L$5:$L$104)=0),"",Assumptions!$B$9+Assumptions!$B$10-SUM('Plan Inputs'!$L$5:$L$104)*(1+Assumptions!$B$11)+$G112)</f>
        <v/>
      </c>
      <c r="I112" s="31">
        <f>IF($F112="","",IF(AND($F112&gt;=0,COUNTIF($F$5:$F112,"&gt;=0")=1),$A112,""))</f>
        <v/>
      </c>
    </row>
    <row r="113" ht="22" customHeight="1">
      <c r="A113" s="33">
        <f>IF(ROW()-4&lt;=Assumptions!$B$5,DATE(YEAR(Assumptions!$B$4),MONTH(Assumptions!$B$4)+ROW()-5,1),"")</f>
        <v/>
      </c>
      <c r="B113" s="34">
        <f>IF($A113="","",IF(COUNT('Plan Inputs'!$J$5:$J$104)=0,"",SUM('Plan Inputs'!$J$5:$J$104)))</f>
        <v/>
      </c>
      <c r="C113" s="34">
        <f>IF(OR($A113="",$B113="",Assumptions!$B$6=""),"",$B113*POWER(1+Assumptions!$B$6,(ROW()-5)/12))</f>
        <v/>
      </c>
      <c r="D113" s="34">
        <f>IF($A113="","",IF(OR(COUNT('Plan Inputs'!$K$5:$K$104)=0,Assumptions!$B$7=""),"",SUM('Plan Inputs'!$K$5:$K$104)*POWER(1+Assumptions!$B$7,(ROW()-5)/12)))</f>
        <v/>
      </c>
      <c r="E113" s="34">
        <f>IF(OR($A113="",$C113="",Assumptions!$B$8=""),"",$C113*Assumptions!$B$8)</f>
        <v/>
      </c>
      <c r="F113" s="34">
        <f>IF(OR($A113="",$C113="",$D113="",$E113=""),"",$C113-$D113-$E113)</f>
        <v/>
      </c>
      <c r="G113" s="34">
        <f>IF($F113="","",SUM($F$5:$F113))</f>
        <v/>
      </c>
      <c r="H113" s="34">
        <f>IF(OR($G113="",Assumptions!$B$9="",Assumptions!$B$10="",Assumptions!$B$11="",COUNT('Plan Inputs'!$L$5:$L$104)=0),"",Assumptions!$B$9+Assumptions!$B$10-SUM('Plan Inputs'!$L$5:$L$104)*(1+Assumptions!$B$11)+$G113)</f>
        <v/>
      </c>
      <c r="I113" s="33">
        <f>IF($F113="","",IF(AND($F113&gt;=0,COUNTIF($F$5:$F113,"&gt;=0")=1),$A113,""))</f>
        <v/>
      </c>
    </row>
    <row r="114" ht="22" customHeight="1">
      <c r="A114" s="31">
        <f>IF(ROW()-4&lt;=Assumptions!$B$5,DATE(YEAR(Assumptions!$B$4),MONTH(Assumptions!$B$4)+ROW()-5,1),"")</f>
        <v/>
      </c>
      <c r="B114" s="32">
        <f>IF($A114="","",IF(COUNT('Plan Inputs'!$J$5:$J$104)=0,"",SUM('Plan Inputs'!$J$5:$J$104)))</f>
        <v/>
      </c>
      <c r="C114" s="32">
        <f>IF(OR($A114="",$B114="",Assumptions!$B$6=""),"",$B114*POWER(1+Assumptions!$B$6,(ROW()-5)/12))</f>
        <v/>
      </c>
      <c r="D114" s="32">
        <f>IF($A114="","",IF(OR(COUNT('Plan Inputs'!$K$5:$K$104)=0,Assumptions!$B$7=""),"",SUM('Plan Inputs'!$K$5:$K$104)*POWER(1+Assumptions!$B$7,(ROW()-5)/12)))</f>
        <v/>
      </c>
      <c r="E114" s="32">
        <f>IF(OR($A114="",$C114="",Assumptions!$B$8=""),"",$C114*Assumptions!$B$8)</f>
        <v/>
      </c>
      <c r="F114" s="32">
        <f>IF(OR($A114="",$C114="",$D114="",$E114=""),"",$C114-$D114-$E114)</f>
        <v/>
      </c>
      <c r="G114" s="32">
        <f>IF($F114="","",SUM($F$5:$F114))</f>
        <v/>
      </c>
      <c r="H114" s="32">
        <f>IF(OR($G114="",Assumptions!$B$9="",Assumptions!$B$10="",Assumptions!$B$11="",COUNT('Plan Inputs'!$L$5:$L$104)=0),"",Assumptions!$B$9+Assumptions!$B$10-SUM('Plan Inputs'!$L$5:$L$104)*(1+Assumptions!$B$11)+$G114)</f>
        <v/>
      </c>
      <c r="I114" s="31">
        <f>IF($F114="","",IF(AND($F114&gt;=0,COUNTIF($F$5:$F114,"&gt;=0")=1),$A114,""))</f>
        <v/>
      </c>
    </row>
    <row r="115" ht="22" customHeight="1">
      <c r="A115" s="33">
        <f>IF(ROW()-4&lt;=Assumptions!$B$5,DATE(YEAR(Assumptions!$B$4),MONTH(Assumptions!$B$4)+ROW()-5,1),"")</f>
        <v/>
      </c>
      <c r="B115" s="34">
        <f>IF($A115="","",IF(COUNT('Plan Inputs'!$J$5:$J$104)=0,"",SUM('Plan Inputs'!$J$5:$J$104)))</f>
        <v/>
      </c>
      <c r="C115" s="34">
        <f>IF(OR($A115="",$B115="",Assumptions!$B$6=""),"",$B115*POWER(1+Assumptions!$B$6,(ROW()-5)/12))</f>
        <v/>
      </c>
      <c r="D115" s="34">
        <f>IF($A115="","",IF(OR(COUNT('Plan Inputs'!$K$5:$K$104)=0,Assumptions!$B$7=""),"",SUM('Plan Inputs'!$K$5:$K$104)*POWER(1+Assumptions!$B$7,(ROW()-5)/12)))</f>
        <v/>
      </c>
      <c r="E115" s="34">
        <f>IF(OR($A115="",$C115="",Assumptions!$B$8=""),"",$C115*Assumptions!$B$8)</f>
        <v/>
      </c>
      <c r="F115" s="34">
        <f>IF(OR($A115="",$C115="",$D115="",$E115=""),"",$C115-$D115-$E115)</f>
        <v/>
      </c>
      <c r="G115" s="34">
        <f>IF($F115="","",SUM($F$5:$F115))</f>
        <v/>
      </c>
      <c r="H115" s="34">
        <f>IF(OR($G115="",Assumptions!$B$9="",Assumptions!$B$10="",Assumptions!$B$11="",COUNT('Plan Inputs'!$L$5:$L$104)=0),"",Assumptions!$B$9+Assumptions!$B$10-SUM('Plan Inputs'!$L$5:$L$104)*(1+Assumptions!$B$11)+$G115)</f>
        <v/>
      </c>
      <c r="I115" s="33">
        <f>IF($F115="","",IF(AND($F115&gt;=0,COUNTIF($F$5:$F115,"&gt;=0")=1),$A115,""))</f>
        <v/>
      </c>
    </row>
    <row r="116" ht="22" customHeight="1">
      <c r="A116" s="31">
        <f>IF(ROW()-4&lt;=Assumptions!$B$5,DATE(YEAR(Assumptions!$B$4),MONTH(Assumptions!$B$4)+ROW()-5,1),"")</f>
        <v/>
      </c>
      <c r="B116" s="32">
        <f>IF($A116="","",IF(COUNT('Plan Inputs'!$J$5:$J$104)=0,"",SUM('Plan Inputs'!$J$5:$J$104)))</f>
        <v/>
      </c>
      <c r="C116" s="32">
        <f>IF(OR($A116="",$B116="",Assumptions!$B$6=""),"",$B116*POWER(1+Assumptions!$B$6,(ROW()-5)/12))</f>
        <v/>
      </c>
      <c r="D116" s="32">
        <f>IF($A116="","",IF(OR(COUNT('Plan Inputs'!$K$5:$K$104)=0,Assumptions!$B$7=""),"",SUM('Plan Inputs'!$K$5:$K$104)*POWER(1+Assumptions!$B$7,(ROW()-5)/12)))</f>
        <v/>
      </c>
      <c r="E116" s="32">
        <f>IF(OR($A116="",$C116="",Assumptions!$B$8=""),"",$C116*Assumptions!$B$8)</f>
        <v/>
      </c>
      <c r="F116" s="32">
        <f>IF(OR($A116="",$C116="",$D116="",$E116=""),"",$C116-$D116-$E116)</f>
        <v/>
      </c>
      <c r="G116" s="32">
        <f>IF($F116="","",SUM($F$5:$F116))</f>
        <v/>
      </c>
      <c r="H116" s="32">
        <f>IF(OR($G116="",Assumptions!$B$9="",Assumptions!$B$10="",Assumptions!$B$11="",COUNT('Plan Inputs'!$L$5:$L$104)=0),"",Assumptions!$B$9+Assumptions!$B$10-SUM('Plan Inputs'!$L$5:$L$104)*(1+Assumptions!$B$11)+$G116)</f>
        <v/>
      </c>
      <c r="I116" s="31">
        <f>IF($F116="","",IF(AND($F116&gt;=0,COUNTIF($F$5:$F116,"&gt;=0")=1),$A116,""))</f>
        <v/>
      </c>
    </row>
    <row r="117" ht="22" customHeight="1">
      <c r="A117" s="33">
        <f>IF(ROW()-4&lt;=Assumptions!$B$5,DATE(YEAR(Assumptions!$B$4),MONTH(Assumptions!$B$4)+ROW()-5,1),"")</f>
        <v/>
      </c>
      <c r="B117" s="34">
        <f>IF($A117="","",IF(COUNT('Plan Inputs'!$J$5:$J$104)=0,"",SUM('Plan Inputs'!$J$5:$J$104)))</f>
        <v/>
      </c>
      <c r="C117" s="34">
        <f>IF(OR($A117="",$B117="",Assumptions!$B$6=""),"",$B117*POWER(1+Assumptions!$B$6,(ROW()-5)/12))</f>
        <v/>
      </c>
      <c r="D117" s="34">
        <f>IF($A117="","",IF(OR(COUNT('Plan Inputs'!$K$5:$K$104)=0,Assumptions!$B$7=""),"",SUM('Plan Inputs'!$K$5:$K$104)*POWER(1+Assumptions!$B$7,(ROW()-5)/12)))</f>
        <v/>
      </c>
      <c r="E117" s="34">
        <f>IF(OR($A117="",$C117="",Assumptions!$B$8=""),"",$C117*Assumptions!$B$8)</f>
        <v/>
      </c>
      <c r="F117" s="34">
        <f>IF(OR($A117="",$C117="",$D117="",$E117=""),"",$C117-$D117-$E117)</f>
        <v/>
      </c>
      <c r="G117" s="34">
        <f>IF($F117="","",SUM($F$5:$F117))</f>
        <v/>
      </c>
      <c r="H117" s="34">
        <f>IF(OR($G117="",Assumptions!$B$9="",Assumptions!$B$10="",Assumptions!$B$11="",COUNT('Plan Inputs'!$L$5:$L$104)=0),"",Assumptions!$B$9+Assumptions!$B$10-SUM('Plan Inputs'!$L$5:$L$104)*(1+Assumptions!$B$11)+$G117)</f>
        <v/>
      </c>
      <c r="I117" s="33">
        <f>IF($F117="","",IF(AND($F117&gt;=0,COUNTIF($F$5:$F117,"&gt;=0")=1),$A117,""))</f>
        <v/>
      </c>
    </row>
    <row r="118" ht="22" customHeight="1">
      <c r="A118" s="31">
        <f>IF(ROW()-4&lt;=Assumptions!$B$5,DATE(YEAR(Assumptions!$B$4),MONTH(Assumptions!$B$4)+ROW()-5,1),"")</f>
        <v/>
      </c>
      <c r="B118" s="32">
        <f>IF($A118="","",IF(COUNT('Plan Inputs'!$J$5:$J$104)=0,"",SUM('Plan Inputs'!$J$5:$J$104)))</f>
        <v/>
      </c>
      <c r="C118" s="32">
        <f>IF(OR($A118="",$B118="",Assumptions!$B$6=""),"",$B118*POWER(1+Assumptions!$B$6,(ROW()-5)/12))</f>
        <v/>
      </c>
      <c r="D118" s="32">
        <f>IF($A118="","",IF(OR(COUNT('Plan Inputs'!$K$5:$K$104)=0,Assumptions!$B$7=""),"",SUM('Plan Inputs'!$K$5:$K$104)*POWER(1+Assumptions!$B$7,(ROW()-5)/12)))</f>
        <v/>
      </c>
      <c r="E118" s="32">
        <f>IF(OR($A118="",$C118="",Assumptions!$B$8=""),"",$C118*Assumptions!$B$8)</f>
        <v/>
      </c>
      <c r="F118" s="32">
        <f>IF(OR($A118="",$C118="",$D118="",$E118=""),"",$C118-$D118-$E118)</f>
        <v/>
      </c>
      <c r="G118" s="32">
        <f>IF($F118="","",SUM($F$5:$F118))</f>
        <v/>
      </c>
      <c r="H118" s="32">
        <f>IF(OR($G118="",Assumptions!$B$9="",Assumptions!$B$10="",Assumptions!$B$11="",COUNT('Plan Inputs'!$L$5:$L$104)=0),"",Assumptions!$B$9+Assumptions!$B$10-SUM('Plan Inputs'!$L$5:$L$104)*(1+Assumptions!$B$11)+$G118)</f>
        <v/>
      </c>
      <c r="I118" s="31">
        <f>IF($F118="","",IF(AND($F118&gt;=0,COUNTIF($F$5:$F118,"&gt;=0")=1),$A118,""))</f>
        <v/>
      </c>
    </row>
    <row r="119" ht="22" customHeight="1">
      <c r="A119" s="33">
        <f>IF(ROW()-4&lt;=Assumptions!$B$5,DATE(YEAR(Assumptions!$B$4),MONTH(Assumptions!$B$4)+ROW()-5,1),"")</f>
        <v/>
      </c>
      <c r="B119" s="34">
        <f>IF($A119="","",IF(COUNT('Plan Inputs'!$J$5:$J$104)=0,"",SUM('Plan Inputs'!$J$5:$J$104)))</f>
        <v/>
      </c>
      <c r="C119" s="34">
        <f>IF(OR($A119="",$B119="",Assumptions!$B$6=""),"",$B119*POWER(1+Assumptions!$B$6,(ROW()-5)/12))</f>
        <v/>
      </c>
      <c r="D119" s="34">
        <f>IF($A119="","",IF(OR(COUNT('Plan Inputs'!$K$5:$K$104)=0,Assumptions!$B$7=""),"",SUM('Plan Inputs'!$K$5:$K$104)*POWER(1+Assumptions!$B$7,(ROW()-5)/12)))</f>
        <v/>
      </c>
      <c r="E119" s="34">
        <f>IF(OR($A119="",$C119="",Assumptions!$B$8=""),"",$C119*Assumptions!$B$8)</f>
        <v/>
      </c>
      <c r="F119" s="34">
        <f>IF(OR($A119="",$C119="",$D119="",$E119=""),"",$C119-$D119-$E119)</f>
        <v/>
      </c>
      <c r="G119" s="34">
        <f>IF($F119="","",SUM($F$5:$F119))</f>
        <v/>
      </c>
      <c r="H119" s="34">
        <f>IF(OR($G119="",Assumptions!$B$9="",Assumptions!$B$10="",Assumptions!$B$11="",COUNT('Plan Inputs'!$L$5:$L$104)=0),"",Assumptions!$B$9+Assumptions!$B$10-SUM('Plan Inputs'!$L$5:$L$104)*(1+Assumptions!$B$11)+$G119)</f>
        <v/>
      </c>
      <c r="I119" s="33">
        <f>IF($F119="","",IF(AND($F119&gt;=0,COUNTIF($F$5:$F119,"&gt;=0")=1),$A119,""))</f>
        <v/>
      </c>
    </row>
    <row r="120" ht="22" customHeight="1">
      <c r="A120" s="31">
        <f>IF(ROW()-4&lt;=Assumptions!$B$5,DATE(YEAR(Assumptions!$B$4),MONTH(Assumptions!$B$4)+ROW()-5,1),"")</f>
        <v/>
      </c>
      <c r="B120" s="32">
        <f>IF($A120="","",IF(COUNT('Plan Inputs'!$J$5:$J$104)=0,"",SUM('Plan Inputs'!$J$5:$J$104)))</f>
        <v/>
      </c>
      <c r="C120" s="32">
        <f>IF(OR($A120="",$B120="",Assumptions!$B$6=""),"",$B120*POWER(1+Assumptions!$B$6,(ROW()-5)/12))</f>
        <v/>
      </c>
      <c r="D120" s="32">
        <f>IF($A120="","",IF(OR(COUNT('Plan Inputs'!$K$5:$K$104)=0,Assumptions!$B$7=""),"",SUM('Plan Inputs'!$K$5:$K$104)*POWER(1+Assumptions!$B$7,(ROW()-5)/12)))</f>
        <v/>
      </c>
      <c r="E120" s="32">
        <f>IF(OR($A120="",$C120="",Assumptions!$B$8=""),"",$C120*Assumptions!$B$8)</f>
        <v/>
      </c>
      <c r="F120" s="32">
        <f>IF(OR($A120="",$C120="",$D120="",$E120=""),"",$C120-$D120-$E120)</f>
        <v/>
      </c>
      <c r="G120" s="32">
        <f>IF($F120="","",SUM($F$5:$F120))</f>
        <v/>
      </c>
      <c r="H120" s="32">
        <f>IF(OR($G120="",Assumptions!$B$9="",Assumptions!$B$10="",Assumptions!$B$11="",COUNT('Plan Inputs'!$L$5:$L$104)=0),"",Assumptions!$B$9+Assumptions!$B$10-SUM('Plan Inputs'!$L$5:$L$104)*(1+Assumptions!$B$11)+$G120)</f>
        <v/>
      </c>
      <c r="I120" s="31">
        <f>IF($F120="","",IF(AND($F120&gt;=0,COUNTIF($F$5:$F120,"&gt;=0")=1),$A120,""))</f>
        <v/>
      </c>
    </row>
    <row r="121" ht="22" customHeight="1">
      <c r="A121" s="33">
        <f>IF(ROW()-4&lt;=Assumptions!$B$5,DATE(YEAR(Assumptions!$B$4),MONTH(Assumptions!$B$4)+ROW()-5,1),"")</f>
        <v/>
      </c>
      <c r="B121" s="34">
        <f>IF($A121="","",IF(COUNT('Plan Inputs'!$J$5:$J$104)=0,"",SUM('Plan Inputs'!$J$5:$J$104)))</f>
        <v/>
      </c>
      <c r="C121" s="34">
        <f>IF(OR($A121="",$B121="",Assumptions!$B$6=""),"",$B121*POWER(1+Assumptions!$B$6,(ROW()-5)/12))</f>
        <v/>
      </c>
      <c r="D121" s="34">
        <f>IF($A121="","",IF(OR(COUNT('Plan Inputs'!$K$5:$K$104)=0,Assumptions!$B$7=""),"",SUM('Plan Inputs'!$K$5:$K$104)*POWER(1+Assumptions!$B$7,(ROW()-5)/12)))</f>
        <v/>
      </c>
      <c r="E121" s="34">
        <f>IF(OR($A121="",$C121="",Assumptions!$B$8=""),"",$C121*Assumptions!$B$8)</f>
        <v/>
      </c>
      <c r="F121" s="34">
        <f>IF(OR($A121="",$C121="",$D121="",$E121=""),"",$C121-$D121-$E121)</f>
        <v/>
      </c>
      <c r="G121" s="34">
        <f>IF($F121="","",SUM($F$5:$F121))</f>
        <v/>
      </c>
      <c r="H121" s="34">
        <f>IF(OR($G121="",Assumptions!$B$9="",Assumptions!$B$10="",Assumptions!$B$11="",COUNT('Plan Inputs'!$L$5:$L$104)=0),"",Assumptions!$B$9+Assumptions!$B$10-SUM('Plan Inputs'!$L$5:$L$104)*(1+Assumptions!$B$11)+$G121)</f>
        <v/>
      </c>
      <c r="I121" s="33">
        <f>IF($F121="","",IF(AND($F121&gt;=0,COUNTIF($F$5:$F121,"&gt;=0")=1),$A121,""))</f>
        <v/>
      </c>
    </row>
    <row r="122" ht="22" customHeight="1">
      <c r="A122" s="31">
        <f>IF(ROW()-4&lt;=Assumptions!$B$5,DATE(YEAR(Assumptions!$B$4),MONTH(Assumptions!$B$4)+ROW()-5,1),"")</f>
        <v/>
      </c>
      <c r="B122" s="32">
        <f>IF($A122="","",IF(COUNT('Plan Inputs'!$J$5:$J$104)=0,"",SUM('Plan Inputs'!$J$5:$J$104)))</f>
        <v/>
      </c>
      <c r="C122" s="32">
        <f>IF(OR($A122="",$B122="",Assumptions!$B$6=""),"",$B122*POWER(1+Assumptions!$B$6,(ROW()-5)/12))</f>
        <v/>
      </c>
      <c r="D122" s="32">
        <f>IF($A122="","",IF(OR(COUNT('Plan Inputs'!$K$5:$K$104)=0,Assumptions!$B$7=""),"",SUM('Plan Inputs'!$K$5:$K$104)*POWER(1+Assumptions!$B$7,(ROW()-5)/12)))</f>
        <v/>
      </c>
      <c r="E122" s="32">
        <f>IF(OR($A122="",$C122="",Assumptions!$B$8=""),"",$C122*Assumptions!$B$8)</f>
        <v/>
      </c>
      <c r="F122" s="32">
        <f>IF(OR($A122="",$C122="",$D122="",$E122=""),"",$C122-$D122-$E122)</f>
        <v/>
      </c>
      <c r="G122" s="32">
        <f>IF($F122="","",SUM($F$5:$F122))</f>
        <v/>
      </c>
      <c r="H122" s="32">
        <f>IF(OR($G122="",Assumptions!$B$9="",Assumptions!$B$10="",Assumptions!$B$11="",COUNT('Plan Inputs'!$L$5:$L$104)=0),"",Assumptions!$B$9+Assumptions!$B$10-SUM('Plan Inputs'!$L$5:$L$104)*(1+Assumptions!$B$11)+$G122)</f>
        <v/>
      </c>
      <c r="I122" s="31">
        <f>IF($F122="","",IF(AND($F122&gt;=0,COUNTIF($F$5:$F122,"&gt;=0")=1),$A122,""))</f>
        <v/>
      </c>
    </row>
    <row r="123" ht="22" customHeight="1">
      <c r="A123" s="33">
        <f>IF(ROW()-4&lt;=Assumptions!$B$5,DATE(YEAR(Assumptions!$B$4),MONTH(Assumptions!$B$4)+ROW()-5,1),"")</f>
        <v/>
      </c>
      <c r="B123" s="34">
        <f>IF($A123="","",IF(COUNT('Plan Inputs'!$J$5:$J$104)=0,"",SUM('Plan Inputs'!$J$5:$J$104)))</f>
        <v/>
      </c>
      <c r="C123" s="34">
        <f>IF(OR($A123="",$B123="",Assumptions!$B$6=""),"",$B123*POWER(1+Assumptions!$B$6,(ROW()-5)/12))</f>
        <v/>
      </c>
      <c r="D123" s="34">
        <f>IF($A123="","",IF(OR(COUNT('Plan Inputs'!$K$5:$K$104)=0,Assumptions!$B$7=""),"",SUM('Plan Inputs'!$K$5:$K$104)*POWER(1+Assumptions!$B$7,(ROW()-5)/12)))</f>
        <v/>
      </c>
      <c r="E123" s="34">
        <f>IF(OR($A123="",$C123="",Assumptions!$B$8=""),"",$C123*Assumptions!$B$8)</f>
        <v/>
      </c>
      <c r="F123" s="34">
        <f>IF(OR($A123="",$C123="",$D123="",$E123=""),"",$C123-$D123-$E123)</f>
        <v/>
      </c>
      <c r="G123" s="34">
        <f>IF($F123="","",SUM($F$5:$F123))</f>
        <v/>
      </c>
      <c r="H123" s="34">
        <f>IF(OR($G123="",Assumptions!$B$9="",Assumptions!$B$10="",Assumptions!$B$11="",COUNT('Plan Inputs'!$L$5:$L$104)=0),"",Assumptions!$B$9+Assumptions!$B$10-SUM('Plan Inputs'!$L$5:$L$104)*(1+Assumptions!$B$11)+$G123)</f>
        <v/>
      </c>
      <c r="I123" s="33">
        <f>IF($F123="","",IF(AND($F123&gt;=0,COUNTIF($F$5:$F123,"&gt;=0")=1),$A123,""))</f>
        <v/>
      </c>
    </row>
    <row r="124" ht="22" customHeight="1">
      <c r="A124" s="31">
        <f>IF(ROW()-4&lt;=Assumptions!$B$5,DATE(YEAR(Assumptions!$B$4),MONTH(Assumptions!$B$4)+ROW()-5,1),"")</f>
        <v/>
      </c>
      <c r="B124" s="32">
        <f>IF($A124="","",IF(COUNT('Plan Inputs'!$J$5:$J$104)=0,"",SUM('Plan Inputs'!$J$5:$J$104)))</f>
        <v/>
      </c>
      <c r="C124" s="32">
        <f>IF(OR($A124="",$B124="",Assumptions!$B$6=""),"",$B124*POWER(1+Assumptions!$B$6,(ROW()-5)/12))</f>
        <v/>
      </c>
      <c r="D124" s="32">
        <f>IF($A124="","",IF(OR(COUNT('Plan Inputs'!$K$5:$K$104)=0,Assumptions!$B$7=""),"",SUM('Plan Inputs'!$K$5:$K$104)*POWER(1+Assumptions!$B$7,(ROW()-5)/12)))</f>
        <v/>
      </c>
      <c r="E124" s="32">
        <f>IF(OR($A124="",$C124="",Assumptions!$B$8=""),"",$C124*Assumptions!$B$8)</f>
        <v/>
      </c>
      <c r="F124" s="32">
        <f>IF(OR($A124="",$C124="",$D124="",$E124=""),"",$C124-$D124-$E124)</f>
        <v/>
      </c>
      <c r="G124" s="32">
        <f>IF($F124="","",SUM($F$5:$F124))</f>
        <v/>
      </c>
      <c r="H124" s="32">
        <f>IF(OR($G124="",Assumptions!$B$9="",Assumptions!$B$10="",Assumptions!$B$11="",COUNT('Plan Inputs'!$L$5:$L$104)=0),"",Assumptions!$B$9+Assumptions!$B$10-SUM('Plan Inputs'!$L$5:$L$104)*(1+Assumptions!$B$11)+$G124)</f>
        <v/>
      </c>
      <c r="I124" s="31">
        <f>IF($F124="","",IF(AND($F124&gt;=0,COUNTIF($F$5:$F124,"&gt;=0")=1),$A124,""))</f>
        <v/>
      </c>
    </row>
  </sheetData>
  <autoFilter ref="A4:I124"/>
  <mergeCells count="1">
    <mergeCell ref="A1:I2"/>
  </mergeCells>
  <conditionalFormatting sqref="F5:F124">
    <cfRule type="expression" priority="1" dxfId="0">
      <formula>AND($A5&lt;&gt;"",$F5&lt;0)</formula>
    </cfRule>
    <cfRule type="expression" priority="2" dxfId="1">
      <formula>AND($A5&lt;&gt;"",$F5&gt;=0)</formula>
    </cfRule>
  </conditionalFormatting>
  <conditionalFormatting sqref="H5:H124">
    <cfRule type="expression" priority="3" dxfId="0">
      <formula>AND($A5&lt;&gt;"",$H5&lt;0)</formula>
    </cfRule>
  </conditionalFormatting>
  <pageMargins left="0.25" right="0.25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84A3A"/>
    <outlinePr summaryBelow="1" summaryRight="1"/>
    <pageSetUpPr fitToPage="1"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9" customWidth="1" min="3" max="3"/>
    <col width="15" customWidth="1" min="4" max="4"/>
    <col width="16" customWidth="1" min="5" max="5"/>
    <col width="16" customWidth="1" min="6" max="6"/>
    <col width="17" customWidth="1" min="7" max="7"/>
    <col width="34" customWidth="1" min="8" max="8"/>
  </cols>
  <sheetData>
    <row r="1" ht="25" customHeight="1">
      <c r="A1" s="1" t="inlineStr">
        <is>
          <t>Milestones — Fictional Owner Planning Schedule</t>
        </is>
      </c>
      <c r="B1" s="26" t="n"/>
      <c r="C1" s="26" t="n"/>
      <c r="D1" s="26" t="n"/>
      <c r="E1" s="26" t="n"/>
      <c r="F1" s="26" t="n"/>
      <c r="G1" s="26" t="n"/>
      <c r="H1" s="27" t="n"/>
    </row>
    <row r="2" ht="15" customHeight="1">
      <c r="A2" s="28" t="n"/>
      <c r="B2" s="29" t="n"/>
      <c r="C2" s="29" t="n"/>
      <c r="D2" s="29" t="n"/>
      <c r="E2" s="29" t="n"/>
      <c r="F2" s="29" t="n"/>
      <c r="G2" s="29" t="n"/>
      <c r="H2" s="30" t="n"/>
    </row>
    <row r="3" ht="24" customHeight="1">
      <c r="A3" s="15" t="inlineStr">
        <is>
          <t>Statuses and alerts are internal planning prompts that require human review.</t>
        </is>
      </c>
    </row>
    <row r="4" ht="30" customHeight="1">
      <c r="A4" s="16" t="inlineStr">
        <is>
          <t>Target Date</t>
        </is>
      </c>
      <c r="B4" s="16" t="inlineStr">
        <is>
          <t>Milestone</t>
        </is>
      </c>
      <c r="C4" s="16" t="inlineStr">
        <is>
          <t>Responsibility</t>
        </is>
      </c>
      <c r="D4" s="16" t="inlineStr">
        <is>
          <t>Status</t>
        </is>
      </c>
      <c r="E4" s="16" t="inlineStr">
        <is>
          <t>Budget Amount</t>
        </is>
      </c>
      <c r="F4" s="16" t="inlineStr">
        <is>
          <t>Actual Amount</t>
        </is>
      </c>
      <c r="G4" s="16" t="inlineStr">
        <is>
          <t>Budget Variance</t>
        </is>
      </c>
      <c r="H4" s="16" t="inlineStr">
        <is>
          <t>Human Review Check</t>
        </is>
      </c>
    </row>
    <row r="5" ht="24" customHeight="1">
      <c r="A5" s="40" t="n">
        <v>46313</v>
      </c>
      <c r="B5" s="17" t="inlineStr">
        <is>
          <t>Approve written owner operating plan</t>
        </is>
      </c>
      <c r="C5" s="17" t="inlineStr">
        <is>
          <t>Owner</t>
        </is>
      </c>
      <c r="D5" s="17" t="inlineStr">
        <is>
          <t>In progress</t>
        </is>
      </c>
      <c r="E5" s="39" t="n">
        <v>500</v>
      </c>
      <c r="F5" s="39" t="n">
        <v>500</v>
      </c>
      <c r="G5" s="34">
        <f>IF(OR($E5="",$F5=""),"",$E5-$F5)</f>
        <v/>
      </c>
      <c r="H5" s="21">
        <f>IF($B5="","",IF(AND($A5&lt;&gt;"",$A5&lt;TODAY(),$D5&lt;&gt;"Complete"),"Human review: target date passed",IF(AND($E5&lt;&gt;"",$F5&lt;&gt;"",$F5&gt;$E5),"Human review: over plan","")))</f>
        <v/>
      </c>
    </row>
    <row r="6" ht="24" customHeight="1">
      <c r="A6" s="40" t="n">
        <v>46343</v>
      </c>
      <c r="B6" s="17" t="inlineStr">
        <is>
          <t>Select fictional field base</t>
        </is>
      </c>
      <c r="C6" s="17" t="inlineStr">
        <is>
          <t>Operations Lead</t>
        </is>
      </c>
      <c r="D6" s="17" t="inlineStr">
        <is>
          <t>Planned</t>
        </is>
      </c>
      <c r="E6" s="39" t="n">
        <v>2200</v>
      </c>
      <c r="F6" s="39" t="inlineStr"/>
      <c r="G6" s="32">
        <f>IF(OR($E6="",$F6=""),"",$E6-$F6)</f>
        <v/>
      </c>
      <c r="H6" s="22">
        <f>IF($B6="","",IF(AND($A6&lt;&gt;"",$A6&lt;TODAY(),$D6&lt;&gt;"Complete"),"Human review: target date passed",IF(AND($E6&lt;&gt;"",$F6&lt;&gt;"",$F6&gt;$E6),"Human review: over plan","")))</f>
        <v/>
      </c>
    </row>
    <row r="7" ht="24" customHeight="1">
      <c r="A7" s="40" t="n">
        <v>46368</v>
      </c>
      <c r="B7" s="17" t="inlineStr">
        <is>
          <t>Complete equipment purchasing review</t>
        </is>
      </c>
      <c r="C7" s="17" t="inlineStr">
        <is>
          <t>Service Lead</t>
        </is>
      </c>
      <c r="D7" s="17" t="inlineStr">
        <is>
          <t>Planned</t>
        </is>
      </c>
      <c r="E7" s="39" t="n">
        <v>35000</v>
      </c>
      <c r="F7" s="39" t="inlineStr"/>
      <c r="G7" s="34">
        <f>IF(OR($E7="",$F7=""),"",$E7-$F7)</f>
        <v/>
      </c>
      <c r="H7" s="21">
        <f>IF($B7="","",IF(AND($A7&lt;&gt;"",$A7&lt;TODAY(),$D7&lt;&gt;"Complete"),"Human review: target date passed",IF(AND($E7&lt;&gt;"",$F7&lt;&gt;"",$F7&gt;$E7),"Human review: over plan","")))</f>
        <v/>
      </c>
    </row>
    <row r="8" ht="24" customHeight="1">
      <c r="A8" s="40" t="n">
        <v>46418</v>
      </c>
      <c r="B8" s="17" t="inlineStr">
        <is>
          <t>Review first-month outreach results</t>
        </is>
      </c>
      <c r="C8" s="17" t="inlineStr">
        <is>
          <t>Sales Lead</t>
        </is>
      </c>
      <c r="D8" s="17" t="inlineStr">
        <is>
          <t>Planned</t>
        </is>
      </c>
      <c r="E8" s="39" t="n">
        <v>1200</v>
      </c>
      <c r="F8" s="39" t="inlineStr"/>
      <c r="G8" s="32">
        <f>IF(OR($E8="",$F8=""),"",$E8-$F8)</f>
        <v/>
      </c>
      <c r="H8" s="22">
        <f>IF($B8="","",IF(AND($A8&lt;&gt;"",$A8&lt;TODAY(),$D8&lt;&gt;"Complete"),"Human review: target date passed",IF(AND($E8&lt;&gt;"",$F8&lt;&gt;"",$F8&gt;$E8),"Human review: over plan","")))</f>
        <v/>
      </c>
    </row>
    <row r="9" ht="24" customHeight="1">
      <c r="A9" s="40" t="n"/>
      <c r="B9" s="17" t="n"/>
      <c r="C9" s="17" t="n"/>
      <c r="D9" s="17" t="n"/>
      <c r="E9" s="39" t="n"/>
      <c r="F9" s="39" t="n"/>
      <c r="G9" s="34">
        <f>IF(OR($E9="",$F9=""),"",$E9-$F9)</f>
        <v/>
      </c>
      <c r="H9" s="21">
        <f>IF($B9="","",IF(AND($A9&lt;&gt;"",$A9&lt;TODAY(),$D9&lt;&gt;"Complete"),"Human review: target date passed",IF(AND($E9&lt;&gt;"",$F9&lt;&gt;"",$F9&gt;$E9),"Human review: over plan","")))</f>
        <v/>
      </c>
    </row>
    <row r="10" ht="24" customHeight="1">
      <c r="A10" s="40" t="n"/>
      <c r="B10" s="17" t="n"/>
      <c r="C10" s="17" t="n"/>
      <c r="D10" s="17" t="n"/>
      <c r="E10" s="39" t="n"/>
      <c r="F10" s="39" t="n"/>
      <c r="G10" s="32">
        <f>IF(OR($E10="",$F10=""),"",$E10-$F10)</f>
        <v/>
      </c>
      <c r="H10" s="22">
        <f>IF($B10="","",IF(AND($A10&lt;&gt;"",$A10&lt;TODAY(),$D10&lt;&gt;"Complete"),"Human review: target date passed",IF(AND($E10&lt;&gt;"",$F10&lt;&gt;"",$F10&gt;$E10),"Human review: over plan","")))</f>
        <v/>
      </c>
    </row>
    <row r="11" ht="24" customHeight="1">
      <c r="A11" s="40" t="n"/>
      <c r="B11" s="17" t="n"/>
      <c r="C11" s="17" t="n"/>
      <c r="D11" s="17" t="n"/>
      <c r="E11" s="39" t="n"/>
      <c r="F11" s="39" t="n"/>
      <c r="G11" s="34">
        <f>IF(OR($E11="",$F11=""),"",$E11-$F11)</f>
        <v/>
      </c>
      <c r="H11" s="21">
        <f>IF($B11="","",IF(AND($A11&lt;&gt;"",$A11&lt;TODAY(),$D11&lt;&gt;"Complete"),"Human review: target date passed",IF(AND($E11&lt;&gt;"",$F11&lt;&gt;"",$F11&gt;$E11),"Human review: over plan","")))</f>
        <v/>
      </c>
    </row>
    <row r="12" ht="24" customHeight="1">
      <c r="A12" s="40" t="n"/>
      <c r="B12" s="17" t="n"/>
      <c r="C12" s="17" t="n"/>
      <c r="D12" s="17" t="n"/>
      <c r="E12" s="39" t="n"/>
      <c r="F12" s="39" t="n"/>
      <c r="G12" s="32">
        <f>IF(OR($E12="",$F12=""),"",$E12-$F12)</f>
        <v/>
      </c>
      <c r="H12" s="22">
        <f>IF($B12="","",IF(AND($A12&lt;&gt;"",$A12&lt;TODAY(),$D12&lt;&gt;"Complete"),"Human review: target date passed",IF(AND($E12&lt;&gt;"",$F12&lt;&gt;"",$F12&gt;$E12),"Human review: over plan","")))</f>
        <v/>
      </c>
    </row>
    <row r="13" ht="24" customHeight="1">
      <c r="A13" s="40" t="n"/>
      <c r="B13" s="17" t="n"/>
      <c r="C13" s="17" t="n"/>
      <c r="D13" s="17" t="n"/>
      <c r="E13" s="39" t="n"/>
      <c r="F13" s="39" t="n"/>
      <c r="G13" s="34">
        <f>IF(OR($E13="",$F13=""),"",$E13-$F13)</f>
        <v/>
      </c>
      <c r="H13" s="21">
        <f>IF($B13="","",IF(AND($A13&lt;&gt;"",$A13&lt;TODAY(),$D13&lt;&gt;"Complete"),"Human review: target date passed",IF(AND($E13&lt;&gt;"",$F13&lt;&gt;"",$F13&gt;$E13),"Human review: over plan","")))</f>
        <v/>
      </c>
    </row>
    <row r="14" ht="24" customHeight="1">
      <c r="A14" s="40" t="n"/>
      <c r="B14" s="17" t="n"/>
      <c r="C14" s="17" t="n"/>
      <c r="D14" s="17" t="n"/>
      <c r="E14" s="39" t="n"/>
      <c r="F14" s="39" t="n"/>
      <c r="G14" s="32">
        <f>IF(OR($E14="",$F14=""),"",$E14-$F14)</f>
        <v/>
      </c>
      <c r="H14" s="22">
        <f>IF($B14="","",IF(AND($A14&lt;&gt;"",$A14&lt;TODAY(),$D14&lt;&gt;"Complete"),"Human review: target date passed",IF(AND($E14&lt;&gt;"",$F14&lt;&gt;"",$F14&gt;$E14),"Human review: over plan","")))</f>
        <v/>
      </c>
    </row>
    <row r="15" ht="24" customHeight="1">
      <c r="A15" s="40" t="n"/>
      <c r="B15" s="17" t="n"/>
      <c r="C15" s="17" t="n"/>
      <c r="D15" s="17" t="n"/>
      <c r="E15" s="39" t="n"/>
      <c r="F15" s="39" t="n"/>
      <c r="G15" s="34">
        <f>IF(OR($E15="",$F15=""),"",$E15-$F15)</f>
        <v/>
      </c>
      <c r="H15" s="21">
        <f>IF($B15="","",IF(AND($A15&lt;&gt;"",$A15&lt;TODAY(),$D15&lt;&gt;"Complete"),"Human review: target date passed",IF(AND($E15&lt;&gt;"",$F15&lt;&gt;"",$F15&gt;$E15),"Human review: over plan","")))</f>
        <v/>
      </c>
    </row>
    <row r="16" ht="24" customHeight="1">
      <c r="A16" s="40" t="n"/>
      <c r="B16" s="17" t="n"/>
      <c r="C16" s="17" t="n"/>
      <c r="D16" s="17" t="n"/>
      <c r="E16" s="39" t="n"/>
      <c r="F16" s="39" t="n"/>
      <c r="G16" s="32">
        <f>IF(OR($E16="",$F16=""),"",$E16-$F16)</f>
        <v/>
      </c>
      <c r="H16" s="22">
        <f>IF($B16="","",IF(AND($A16&lt;&gt;"",$A16&lt;TODAY(),$D16&lt;&gt;"Complete"),"Human review: target date passed",IF(AND($E16&lt;&gt;"",$F16&lt;&gt;"",$F16&gt;$E16),"Human review: over plan","")))</f>
        <v/>
      </c>
    </row>
    <row r="17" ht="24" customHeight="1">
      <c r="A17" s="40" t="n"/>
      <c r="B17" s="17" t="n"/>
      <c r="C17" s="17" t="n"/>
      <c r="D17" s="17" t="n"/>
      <c r="E17" s="39" t="n"/>
      <c r="F17" s="39" t="n"/>
      <c r="G17" s="34">
        <f>IF(OR($E17="",$F17=""),"",$E17-$F17)</f>
        <v/>
      </c>
      <c r="H17" s="21">
        <f>IF($B17="","",IF(AND($A17&lt;&gt;"",$A17&lt;TODAY(),$D17&lt;&gt;"Complete"),"Human review: target date passed",IF(AND($E17&lt;&gt;"",$F17&lt;&gt;"",$F17&gt;$E17),"Human review: over plan","")))</f>
        <v/>
      </c>
    </row>
    <row r="18" ht="24" customHeight="1">
      <c r="A18" s="40" t="n"/>
      <c r="B18" s="17" t="n"/>
      <c r="C18" s="17" t="n"/>
      <c r="D18" s="17" t="n"/>
      <c r="E18" s="39" t="n"/>
      <c r="F18" s="39" t="n"/>
      <c r="G18" s="32">
        <f>IF(OR($E18="",$F18=""),"",$E18-$F18)</f>
        <v/>
      </c>
      <c r="H18" s="22">
        <f>IF($B18="","",IF(AND($A18&lt;&gt;"",$A18&lt;TODAY(),$D18&lt;&gt;"Complete"),"Human review: target date passed",IF(AND($E18&lt;&gt;"",$F18&lt;&gt;"",$F18&gt;$E18),"Human review: over plan","")))</f>
        <v/>
      </c>
    </row>
    <row r="19" ht="24" customHeight="1">
      <c r="A19" s="40" t="n"/>
      <c r="B19" s="17" t="n"/>
      <c r="C19" s="17" t="n"/>
      <c r="D19" s="17" t="n"/>
      <c r="E19" s="39" t="n"/>
      <c r="F19" s="39" t="n"/>
      <c r="G19" s="34">
        <f>IF(OR($E19="",$F19=""),"",$E19-$F19)</f>
        <v/>
      </c>
      <c r="H19" s="21">
        <f>IF($B19="","",IF(AND($A19&lt;&gt;"",$A19&lt;TODAY(),$D19&lt;&gt;"Complete"),"Human review: target date passed",IF(AND($E19&lt;&gt;"",$F19&lt;&gt;"",$F19&gt;$E19),"Human review: over plan","")))</f>
        <v/>
      </c>
    </row>
    <row r="20" ht="24" customHeight="1">
      <c r="A20" s="40" t="n"/>
      <c r="B20" s="17" t="n"/>
      <c r="C20" s="17" t="n"/>
      <c r="D20" s="17" t="n"/>
      <c r="E20" s="39" t="n"/>
      <c r="F20" s="39" t="n"/>
      <c r="G20" s="32">
        <f>IF(OR($E20="",$F20=""),"",$E20-$F20)</f>
        <v/>
      </c>
      <c r="H20" s="22">
        <f>IF($B20="","",IF(AND($A20&lt;&gt;"",$A20&lt;TODAY(),$D20&lt;&gt;"Complete"),"Human review: target date passed",IF(AND($E20&lt;&gt;"",$F20&lt;&gt;"",$F20&gt;$E20),"Human review: over plan","")))</f>
        <v/>
      </c>
    </row>
    <row r="21" ht="24" customHeight="1">
      <c r="A21" s="40" t="n"/>
      <c r="B21" s="17" t="n"/>
      <c r="C21" s="17" t="n"/>
      <c r="D21" s="17" t="n"/>
      <c r="E21" s="39" t="n"/>
      <c r="F21" s="39" t="n"/>
      <c r="G21" s="34">
        <f>IF(OR($E21="",$F21=""),"",$E21-$F21)</f>
        <v/>
      </c>
      <c r="H21" s="21">
        <f>IF($B21="","",IF(AND($A21&lt;&gt;"",$A21&lt;TODAY(),$D21&lt;&gt;"Complete"),"Human review: target date passed",IF(AND($E21&lt;&gt;"",$F21&lt;&gt;"",$F21&gt;$E21),"Human review: over plan","")))</f>
        <v/>
      </c>
    </row>
    <row r="22" ht="24" customHeight="1">
      <c r="A22" s="40" t="n"/>
      <c r="B22" s="17" t="n"/>
      <c r="C22" s="17" t="n"/>
      <c r="D22" s="17" t="n"/>
      <c r="E22" s="39" t="n"/>
      <c r="F22" s="39" t="n"/>
      <c r="G22" s="32">
        <f>IF(OR($E22="",$F22=""),"",$E22-$F22)</f>
        <v/>
      </c>
      <c r="H22" s="22">
        <f>IF($B22="","",IF(AND($A22&lt;&gt;"",$A22&lt;TODAY(),$D22&lt;&gt;"Complete"),"Human review: target date passed",IF(AND($E22&lt;&gt;"",$F22&lt;&gt;"",$F22&gt;$E22),"Human review: over plan","")))</f>
        <v/>
      </c>
    </row>
    <row r="23" ht="24" customHeight="1">
      <c r="A23" s="40" t="n"/>
      <c r="B23" s="17" t="n"/>
      <c r="C23" s="17" t="n"/>
      <c r="D23" s="17" t="n"/>
      <c r="E23" s="39" t="n"/>
      <c r="F23" s="39" t="n"/>
      <c r="G23" s="34">
        <f>IF(OR($E23="",$F23=""),"",$E23-$F23)</f>
        <v/>
      </c>
      <c r="H23" s="21">
        <f>IF($B23="","",IF(AND($A23&lt;&gt;"",$A23&lt;TODAY(),$D23&lt;&gt;"Complete"),"Human review: target date passed",IF(AND($E23&lt;&gt;"",$F23&lt;&gt;"",$F23&gt;$E23),"Human review: over plan","")))</f>
        <v/>
      </c>
    </row>
    <row r="24" ht="24" customHeight="1">
      <c r="A24" s="40" t="n"/>
      <c r="B24" s="17" t="n"/>
      <c r="C24" s="17" t="n"/>
      <c r="D24" s="17" t="n"/>
      <c r="E24" s="39" t="n"/>
      <c r="F24" s="39" t="n"/>
      <c r="G24" s="32">
        <f>IF(OR($E24="",$F24=""),"",$E24-$F24)</f>
        <v/>
      </c>
      <c r="H24" s="22">
        <f>IF($B24="","",IF(AND($A24&lt;&gt;"",$A24&lt;TODAY(),$D24&lt;&gt;"Complete"),"Human review: target date passed",IF(AND($E24&lt;&gt;"",$F24&lt;&gt;"",$F24&gt;$E24),"Human review: over plan","")))</f>
        <v/>
      </c>
    </row>
    <row r="25" ht="24" customHeight="1">
      <c r="A25" s="40" t="n"/>
      <c r="B25" s="17" t="n"/>
      <c r="C25" s="17" t="n"/>
      <c r="D25" s="17" t="n"/>
      <c r="E25" s="39" t="n"/>
      <c r="F25" s="39" t="n"/>
      <c r="G25" s="34">
        <f>IF(OR($E25="",$F25=""),"",$E25-$F25)</f>
        <v/>
      </c>
      <c r="H25" s="21">
        <f>IF($B25="","",IF(AND($A25&lt;&gt;"",$A25&lt;TODAY(),$D25&lt;&gt;"Complete"),"Human review: target date passed",IF(AND($E25&lt;&gt;"",$F25&lt;&gt;"",$F25&gt;$E25),"Human review: over plan","")))</f>
        <v/>
      </c>
    </row>
    <row r="26" ht="24" customHeight="1">
      <c r="A26" s="40" t="n"/>
      <c r="B26" s="17" t="n"/>
      <c r="C26" s="17" t="n"/>
      <c r="D26" s="17" t="n"/>
      <c r="E26" s="39" t="n"/>
      <c r="F26" s="39" t="n"/>
      <c r="G26" s="32">
        <f>IF(OR($E26="",$F26=""),"",$E26-$F26)</f>
        <v/>
      </c>
      <c r="H26" s="22">
        <f>IF($B26="","",IF(AND($A26&lt;&gt;"",$A26&lt;TODAY(),$D26&lt;&gt;"Complete"),"Human review: target date passed",IF(AND($E26&lt;&gt;"",$F26&lt;&gt;"",$F26&gt;$E26),"Human review: over plan","")))</f>
        <v/>
      </c>
    </row>
    <row r="27" ht="24" customHeight="1">
      <c r="A27" s="40" t="n"/>
      <c r="B27" s="17" t="n"/>
      <c r="C27" s="17" t="n"/>
      <c r="D27" s="17" t="n"/>
      <c r="E27" s="39" t="n"/>
      <c r="F27" s="39" t="n"/>
      <c r="G27" s="34">
        <f>IF(OR($E27="",$F27=""),"",$E27-$F27)</f>
        <v/>
      </c>
      <c r="H27" s="21">
        <f>IF($B27="","",IF(AND($A27&lt;&gt;"",$A27&lt;TODAY(),$D27&lt;&gt;"Complete"),"Human review: target date passed",IF(AND($E27&lt;&gt;"",$F27&lt;&gt;"",$F27&gt;$E27),"Human review: over plan","")))</f>
        <v/>
      </c>
    </row>
    <row r="28" ht="24" customHeight="1">
      <c r="A28" s="40" t="n"/>
      <c r="B28" s="17" t="n"/>
      <c r="C28" s="17" t="n"/>
      <c r="D28" s="17" t="n"/>
      <c r="E28" s="39" t="n"/>
      <c r="F28" s="39" t="n"/>
      <c r="G28" s="32">
        <f>IF(OR($E28="",$F28=""),"",$E28-$F28)</f>
        <v/>
      </c>
      <c r="H28" s="22">
        <f>IF($B28="","",IF(AND($A28&lt;&gt;"",$A28&lt;TODAY(),$D28&lt;&gt;"Complete"),"Human review: target date passed",IF(AND($E28&lt;&gt;"",$F28&lt;&gt;"",$F28&gt;$E28),"Human review: over plan","")))</f>
        <v/>
      </c>
    </row>
    <row r="29" ht="24" customHeight="1">
      <c r="A29" s="40" t="n"/>
      <c r="B29" s="17" t="n"/>
      <c r="C29" s="17" t="n"/>
      <c r="D29" s="17" t="n"/>
      <c r="E29" s="39" t="n"/>
      <c r="F29" s="39" t="n"/>
      <c r="G29" s="34">
        <f>IF(OR($E29="",$F29=""),"",$E29-$F29)</f>
        <v/>
      </c>
      <c r="H29" s="21">
        <f>IF($B29="","",IF(AND($A29&lt;&gt;"",$A29&lt;TODAY(),$D29&lt;&gt;"Complete"),"Human review: target date passed",IF(AND($E29&lt;&gt;"",$F29&lt;&gt;"",$F29&gt;$E29),"Human review: over plan","")))</f>
        <v/>
      </c>
    </row>
    <row r="30" ht="24" customHeight="1">
      <c r="A30" s="40" t="n"/>
      <c r="B30" s="17" t="n"/>
      <c r="C30" s="17" t="n"/>
      <c r="D30" s="17" t="n"/>
      <c r="E30" s="39" t="n"/>
      <c r="F30" s="39" t="n"/>
      <c r="G30" s="32">
        <f>IF(OR($E30="",$F30=""),"",$E30-$F30)</f>
        <v/>
      </c>
      <c r="H30" s="22">
        <f>IF($B30="","",IF(AND($A30&lt;&gt;"",$A30&lt;TODAY(),$D30&lt;&gt;"Complete"),"Human review: target date passed",IF(AND($E30&lt;&gt;"",$F30&lt;&gt;"",$F30&gt;$E30),"Human review: over plan","")))</f>
        <v/>
      </c>
    </row>
    <row r="31" ht="24" customHeight="1">
      <c r="A31" s="40" t="n"/>
      <c r="B31" s="17" t="n"/>
      <c r="C31" s="17" t="n"/>
      <c r="D31" s="17" t="n"/>
      <c r="E31" s="39" t="n"/>
      <c r="F31" s="39" t="n"/>
      <c r="G31" s="34">
        <f>IF(OR($E31="",$F31=""),"",$E31-$F31)</f>
        <v/>
      </c>
      <c r="H31" s="21">
        <f>IF($B31="","",IF(AND($A31&lt;&gt;"",$A31&lt;TODAY(),$D31&lt;&gt;"Complete"),"Human review: target date passed",IF(AND($E31&lt;&gt;"",$F31&lt;&gt;"",$F31&gt;$E31),"Human review: over plan","")))</f>
        <v/>
      </c>
    </row>
    <row r="32" ht="24" customHeight="1">
      <c r="A32" s="40" t="n"/>
      <c r="B32" s="17" t="n"/>
      <c r="C32" s="17" t="n"/>
      <c r="D32" s="17" t="n"/>
      <c r="E32" s="39" t="n"/>
      <c r="F32" s="39" t="n"/>
      <c r="G32" s="32">
        <f>IF(OR($E32="",$F32=""),"",$E32-$F32)</f>
        <v/>
      </c>
      <c r="H32" s="22">
        <f>IF($B32="","",IF(AND($A32&lt;&gt;"",$A32&lt;TODAY(),$D32&lt;&gt;"Complete"),"Human review: target date passed",IF(AND($E32&lt;&gt;"",$F32&lt;&gt;"",$F32&gt;$E32),"Human review: over plan","")))</f>
        <v/>
      </c>
    </row>
    <row r="33" ht="24" customHeight="1">
      <c r="A33" s="40" t="n"/>
      <c r="B33" s="17" t="n"/>
      <c r="C33" s="17" t="n"/>
      <c r="D33" s="17" t="n"/>
      <c r="E33" s="39" t="n"/>
      <c r="F33" s="39" t="n"/>
      <c r="G33" s="34">
        <f>IF(OR($E33="",$F33=""),"",$E33-$F33)</f>
        <v/>
      </c>
      <c r="H33" s="21">
        <f>IF($B33="","",IF(AND($A33&lt;&gt;"",$A33&lt;TODAY(),$D33&lt;&gt;"Complete"),"Human review: target date passed",IF(AND($E33&lt;&gt;"",$F33&lt;&gt;"",$F33&gt;$E33),"Human review: over plan","")))</f>
        <v/>
      </c>
    </row>
    <row r="34" ht="24" customHeight="1">
      <c r="A34" s="40" t="n"/>
      <c r="B34" s="17" t="n"/>
      <c r="C34" s="17" t="n"/>
      <c r="D34" s="17" t="n"/>
      <c r="E34" s="39" t="n"/>
      <c r="F34" s="39" t="n"/>
      <c r="G34" s="32">
        <f>IF(OR($E34="",$F34=""),"",$E34-$F34)</f>
        <v/>
      </c>
      <c r="H34" s="22">
        <f>IF($B34="","",IF(AND($A34&lt;&gt;"",$A34&lt;TODAY(),$D34&lt;&gt;"Complete"),"Human review: target date passed",IF(AND($E34&lt;&gt;"",$F34&lt;&gt;"",$F34&gt;$E34),"Human review: over plan","")))</f>
        <v/>
      </c>
    </row>
    <row r="35" ht="24" customHeight="1">
      <c r="A35" s="40" t="n"/>
      <c r="B35" s="17" t="n"/>
      <c r="C35" s="17" t="n"/>
      <c r="D35" s="17" t="n"/>
      <c r="E35" s="39" t="n"/>
      <c r="F35" s="39" t="n"/>
      <c r="G35" s="34">
        <f>IF(OR($E35="",$F35=""),"",$E35-$F35)</f>
        <v/>
      </c>
      <c r="H35" s="21">
        <f>IF($B35="","",IF(AND($A35&lt;&gt;"",$A35&lt;TODAY(),$D35&lt;&gt;"Complete"),"Human review: target date passed",IF(AND($E35&lt;&gt;"",$F35&lt;&gt;"",$F35&gt;$E35),"Human review: over plan","")))</f>
        <v/>
      </c>
    </row>
    <row r="36" ht="24" customHeight="1">
      <c r="A36" s="40" t="n"/>
      <c r="B36" s="17" t="n"/>
      <c r="C36" s="17" t="n"/>
      <c r="D36" s="17" t="n"/>
      <c r="E36" s="39" t="n"/>
      <c r="F36" s="39" t="n"/>
      <c r="G36" s="32">
        <f>IF(OR($E36="",$F36=""),"",$E36-$F36)</f>
        <v/>
      </c>
      <c r="H36" s="22">
        <f>IF($B36="","",IF(AND($A36&lt;&gt;"",$A36&lt;TODAY(),$D36&lt;&gt;"Complete"),"Human review: target date passed",IF(AND($E36&lt;&gt;"",$F36&lt;&gt;"",$F36&gt;$E36),"Human review: over plan","")))</f>
        <v/>
      </c>
    </row>
    <row r="37" ht="24" customHeight="1">
      <c r="A37" s="40" t="n"/>
      <c r="B37" s="17" t="n"/>
      <c r="C37" s="17" t="n"/>
      <c r="D37" s="17" t="n"/>
      <c r="E37" s="39" t="n"/>
      <c r="F37" s="39" t="n"/>
      <c r="G37" s="34">
        <f>IF(OR($E37="",$F37=""),"",$E37-$F37)</f>
        <v/>
      </c>
      <c r="H37" s="21">
        <f>IF($B37="","",IF(AND($A37&lt;&gt;"",$A37&lt;TODAY(),$D37&lt;&gt;"Complete"),"Human review: target date passed",IF(AND($E37&lt;&gt;"",$F37&lt;&gt;"",$F37&gt;$E37),"Human review: over plan","")))</f>
        <v/>
      </c>
    </row>
    <row r="38" ht="24" customHeight="1">
      <c r="A38" s="40" t="n"/>
      <c r="B38" s="17" t="n"/>
      <c r="C38" s="17" t="n"/>
      <c r="D38" s="17" t="n"/>
      <c r="E38" s="39" t="n"/>
      <c r="F38" s="39" t="n"/>
      <c r="G38" s="32">
        <f>IF(OR($E38="",$F38=""),"",$E38-$F38)</f>
        <v/>
      </c>
      <c r="H38" s="22">
        <f>IF($B38="","",IF(AND($A38&lt;&gt;"",$A38&lt;TODAY(),$D38&lt;&gt;"Complete"),"Human review: target date passed",IF(AND($E38&lt;&gt;"",$F38&lt;&gt;"",$F38&gt;$E38),"Human review: over plan","")))</f>
        <v/>
      </c>
    </row>
    <row r="39" ht="24" customHeight="1">
      <c r="A39" s="40" t="n"/>
      <c r="B39" s="17" t="n"/>
      <c r="C39" s="17" t="n"/>
      <c r="D39" s="17" t="n"/>
      <c r="E39" s="39" t="n"/>
      <c r="F39" s="39" t="n"/>
      <c r="G39" s="34">
        <f>IF(OR($E39="",$F39=""),"",$E39-$F39)</f>
        <v/>
      </c>
      <c r="H39" s="21">
        <f>IF($B39="","",IF(AND($A39&lt;&gt;"",$A39&lt;TODAY(),$D39&lt;&gt;"Complete"),"Human review: target date passed",IF(AND($E39&lt;&gt;"",$F39&lt;&gt;"",$F39&gt;$E39),"Human review: over plan","")))</f>
        <v/>
      </c>
    </row>
    <row r="40" ht="24" customHeight="1">
      <c r="A40" s="40" t="n"/>
      <c r="B40" s="17" t="n"/>
      <c r="C40" s="17" t="n"/>
      <c r="D40" s="17" t="n"/>
      <c r="E40" s="39" t="n"/>
      <c r="F40" s="39" t="n"/>
      <c r="G40" s="32">
        <f>IF(OR($E40="",$F40=""),"",$E40-$F40)</f>
        <v/>
      </c>
      <c r="H40" s="22">
        <f>IF($B40="","",IF(AND($A40&lt;&gt;"",$A40&lt;TODAY(),$D40&lt;&gt;"Complete"),"Human review: target date passed",IF(AND($E40&lt;&gt;"",$F40&lt;&gt;"",$F40&gt;$E40),"Human review: over plan","")))</f>
        <v/>
      </c>
    </row>
    <row r="41" ht="24" customHeight="1">
      <c r="A41" s="40" t="n"/>
      <c r="B41" s="17" t="n"/>
      <c r="C41" s="17" t="n"/>
      <c r="D41" s="17" t="n"/>
      <c r="E41" s="39" t="n"/>
      <c r="F41" s="39" t="n"/>
      <c r="G41" s="34">
        <f>IF(OR($E41="",$F41=""),"",$E41-$F41)</f>
        <v/>
      </c>
      <c r="H41" s="21">
        <f>IF($B41="","",IF(AND($A41&lt;&gt;"",$A41&lt;TODAY(),$D41&lt;&gt;"Complete"),"Human review: target date passed",IF(AND($E41&lt;&gt;"",$F41&lt;&gt;"",$F41&gt;$E41),"Human review: over plan","")))</f>
        <v/>
      </c>
    </row>
    <row r="42" ht="24" customHeight="1">
      <c r="A42" s="40" t="n"/>
      <c r="B42" s="17" t="n"/>
      <c r="C42" s="17" t="n"/>
      <c r="D42" s="17" t="n"/>
      <c r="E42" s="39" t="n"/>
      <c r="F42" s="39" t="n"/>
      <c r="G42" s="32">
        <f>IF(OR($E42="",$F42=""),"",$E42-$F42)</f>
        <v/>
      </c>
      <c r="H42" s="22">
        <f>IF($B42="","",IF(AND($A42&lt;&gt;"",$A42&lt;TODAY(),$D42&lt;&gt;"Complete"),"Human review: target date passed",IF(AND($E42&lt;&gt;"",$F42&lt;&gt;"",$F42&gt;$E42),"Human review: over plan","")))</f>
        <v/>
      </c>
    </row>
    <row r="43" ht="24" customHeight="1">
      <c r="A43" s="40" t="n"/>
      <c r="B43" s="17" t="n"/>
      <c r="C43" s="17" t="n"/>
      <c r="D43" s="17" t="n"/>
      <c r="E43" s="39" t="n"/>
      <c r="F43" s="39" t="n"/>
      <c r="G43" s="34">
        <f>IF(OR($E43="",$F43=""),"",$E43-$F43)</f>
        <v/>
      </c>
      <c r="H43" s="21">
        <f>IF($B43="","",IF(AND($A43&lt;&gt;"",$A43&lt;TODAY(),$D43&lt;&gt;"Complete"),"Human review: target date passed",IF(AND($E43&lt;&gt;"",$F43&lt;&gt;"",$F43&gt;$E43),"Human review: over plan","")))</f>
        <v/>
      </c>
    </row>
    <row r="44" ht="24" customHeight="1">
      <c r="A44" s="40" t="n"/>
      <c r="B44" s="17" t="n"/>
      <c r="C44" s="17" t="n"/>
      <c r="D44" s="17" t="n"/>
      <c r="E44" s="39" t="n"/>
      <c r="F44" s="39" t="n"/>
      <c r="G44" s="32">
        <f>IF(OR($E44="",$F44=""),"",$E44-$F44)</f>
        <v/>
      </c>
      <c r="H44" s="22">
        <f>IF($B44="","",IF(AND($A44&lt;&gt;"",$A44&lt;TODAY(),$D44&lt;&gt;"Complete"),"Human review: target date passed",IF(AND($E44&lt;&gt;"",$F44&lt;&gt;"",$F44&gt;$E44),"Human review: over plan","")))</f>
        <v/>
      </c>
    </row>
    <row r="45" ht="24" customHeight="1">
      <c r="A45" s="40" t="n"/>
      <c r="B45" s="17" t="n"/>
      <c r="C45" s="17" t="n"/>
      <c r="D45" s="17" t="n"/>
      <c r="E45" s="39" t="n"/>
      <c r="F45" s="39" t="n"/>
      <c r="G45" s="34">
        <f>IF(OR($E45="",$F45=""),"",$E45-$F45)</f>
        <v/>
      </c>
      <c r="H45" s="21">
        <f>IF($B45="","",IF(AND($A45&lt;&gt;"",$A45&lt;TODAY(),$D45&lt;&gt;"Complete"),"Human review: target date passed",IF(AND($E45&lt;&gt;"",$F45&lt;&gt;"",$F45&gt;$E45),"Human review: over plan","")))</f>
        <v/>
      </c>
    </row>
    <row r="46" ht="24" customHeight="1">
      <c r="A46" s="40" t="n"/>
      <c r="B46" s="17" t="n"/>
      <c r="C46" s="17" t="n"/>
      <c r="D46" s="17" t="n"/>
      <c r="E46" s="39" t="n"/>
      <c r="F46" s="39" t="n"/>
      <c r="G46" s="32">
        <f>IF(OR($E46="",$F46=""),"",$E46-$F46)</f>
        <v/>
      </c>
      <c r="H46" s="22">
        <f>IF($B46="","",IF(AND($A46&lt;&gt;"",$A46&lt;TODAY(),$D46&lt;&gt;"Complete"),"Human review: target date passed",IF(AND($E46&lt;&gt;"",$F46&lt;&gt;"",$F46&gt;$E46),"Human review: over plan","")))</f>
        <v/>
      </c>
    </row>
    <row r="47" ht="24" customHeight="1">
      <c r="A47" s="40" t="n"/>
      <c r="B47" s="17" t="n"/>
      <c r="C47" s="17" t="n"/>
      <c r="D47" s="17" t="n"/>
      <c r="E47" s="39" t="n"/>
      <c r="F47" s="39" t="n"/>
      <c r="G47" s="34">
        <f>IF(OR($E47="",$F47=""),"",$E47-$F47)</f>
        <v/>
      </c>
      <c r="H47" s="21">
        <f>IF($B47="","",IF(AND($A47&lt;&gt;"",$A47&lt;TODAY(),$D47&lt;&gt;"Complete"),"Human review: target date passed",IF(AND($E47&lt;&gt;"",$F47&lt;&gt;"",$F47&gt;$E47),"Human review: over plan","")))</f>
        <v/>
      </c>
    </row>
    <row r="48" ht="24" customHeight="1">
      <c r="A48" s="40" t="n"/>
      <c r="B48" s="17" t="n"/>
      <c r="C48" s="17" t="n"/>
      <c r="D48" s="17" t="n"/>
      <c r="E48" s="39" t="n"/>
      <c r="F48" s="39" t="n"/>
      <c r="G48" s="32">
        <f>IF(OR($E48="",$F48=""),"",$E48-$F48)</f>
        <v/>
      </c>
      <c r="H48" s="22">
        <f>IF($B48="","",IF(AND($A48&lt;&gt;"",$A48&lt;TODAY(),$D48&lt;&gt;"Complete"),"Human review: target date passed",IF(AND($E48&lt;&gt;"",$F48&lt;&gt;"",$F48&gt;$E48),"Human review: over plan","")))</f>
        <v/>
      </c>
    </row>
    <row r="49" ht="24" customHeight="1">
      <c r="A49" s="40" t="n"/>
      <c r="B49" s="17" t="n"/>
      <c r="C49" s="17" t="n"/>
      <c r="D49" s="17" t="n"/>
      <c r="E49" s="39" t="n"/>
      <c r="F49" s="39" t="n"/>
      <c r="G49" s="34">
        <f>IF(OR($E49="",$F49=""),"",$E49-$F49)</f>
        <v/>
      </c>
      <c r="H49" s="21">
        <f>IF($B49="","",IF(AND($A49&lt;&gt;"",$A49&lt;TODAY(),$D49&lt;&gt;"Complete"),"Human review: target date passed",IF(AND($E49&lt;&gt;"",$F49&lt;&gt;"",$F49&gt;$E49),"Human review: over plan","")))</f>
        <v/>
      </c>
    </row>
    <row r="50" ht="24" customHeight="1">
      <c r="A50" s="40" t="n"/>
      <c r="B50" s="17" t="n"/>
      <c r="C50" s="17" t="n"/>
      <c r="D50" s="17" t="n"/>
      <c r="E50" s="39" t="n"/>
      <c r="F50" s="39" t="n"/>
      <c r="G50" s="32">
        <f>IF(OR($E50="",$F50=""),"",$E50-$F50)</f>
        <v/>
      </c>
      <c r="H50" s="22">
        <f>IF($B50="","",IF(AND($A50&lt;&gt;"",$A50&lt;TODAY(),$D50&lt;&gt;"Complete"),"Human review: target date passed",IF(AND($E50&lt;&gt;"",$F50&lt;&gt;"",$F50&gt;$E50),"Human review: over plan","")))</f>
        <v/>
      </c>
    </row>
    <row r="51" ht="24" customHeight="1">
      <c r="A51" s="40" t="n"/>
      <c r="B51" s="17" t="n"/>
      <c r="C51" s="17" t="n"/>
      <c r="D51" s="17" t="n"/>
      <c r="E51" s="39" t="n"/>
      <c r="F51" s="39" t="n"/>
      <c r="G51" s="34">
        <f>IF(OR($E51="",$F51=""),"",$E51-$F51)</f>
        <v/>
      </c>
      <c r="H51" s="21">
        <f>IF($B51="","",IF(AND($A51&lt;&gt;"",$A51&lt;TODAY(),$D51&lt;&gt;"Complete"),"Human review: target date passed",IF(AND($E51&lt;&gt;"",$F51&lt;&gt;"",$F51&gt;$E51),"Human review: over plan","")))</f>
        <v/>
      </c>
    </row>
    <row r="52" ht="24" customHeight="1">
      <c r="A52" s="40" t="n"/>
      <c r="B52" s="17" t="n"/>
      <c r="C52" s="17" t="n"/>
      <c r="D52" s="17" t="n"/>
      <c r="E52" s="39" t="n"/>
      <c r="F52" s="39" t="n"/>
      <c r="G52" s="32">
        <f>IF(OR($E52="",$F52=""),"",$E52-$F52)</f>
        <v/>
      </c>
      <c r="H52" s="22">
        <f>IF($B52="","",IF(AND($A52&lt;&gt;"",$A52&lt;TODAY(),$D52&lt;&gt;"Complete"),"Human review: target date passed",IF(AND($E52&lt;&gt;"",$F52&lt;&gt;"",$F52&gt;$E52),"Human review: over plan","")))</f>
        <v/>
      </c>
    </row>
    <row r="53" ht="24" customHeight="1">
      <c r="A53" s="40" t="n"/>
      <c r="B53" s="17" t="n"/>
      <c r="C53" s="17" t="n"/>
      <c r="D53" s="17" t="n"/>
      <c r="E53" s="39" t="n"/>
      <c r="F53" s="39" t="n"/>
      <c r="G53" s="34">
        <f>IF(OR($E53="",$F53=""),"",$E53-$F53)</f>
        <v/>
      </c>
      <c r="H53" s="21">
        <f>IF($B53="","",IF(AND($A53&lt;&gt;"",$A53&lt;TODAY(),$D53&lt;&gt;"Complete"),"Human review: target date passed",IF(AND($E53&lt;&gt;"",$F53&lt;&gt;"",$F53&gt;$E53),"Human review: over plan","")))</f>
        <v/>
      </c>
    </row>
    <row r="54" ht="24" customHeight="1">
      <c r="A54" s="40" t="n"/>
      <c r="B54" s="17" t="n"/>
      <c r="C54" s="17" t="n"/>
      <c r="D54" s="17" t="n"/>
      <c r="E54" s="39" t="n"/>
      <c r="F54" s="39" t="n"/>
      <c r="G54" s="32">
        <f>IF(OR($E54="",$F54=""),"",$E54-$F54)</f>
        <v/>
      </c>
      <c r="H54" s="22">
        <f>IF($B54="","",IF(AND($A54&lt;&gt;"",$A54&lt;TODAY(),$D54&lt;&gt;"Complete"),"Human review: target date passed",IF(AND($E54&lt;&gt;"",$F54&lt;&gt;"",$F54&gt;$E54),"Human review: over plan","")))</f>
        <v/>
      </c>
    </row>
    <row r="55" ht="24" customHeight="1">
      <c r="A55" s="40" t="n"/>
      <c r="B55" s="17" t="n"/>
      <c r="C55" s="17" t="n"/>
      <c r="D55" s="17" t="n"/>
      <c r="E55" s="39" t="n"/>
      <c r="F55" s="39" t="n"/>
      <c r="G55" s="34">
        <f>IF(OR($E55="",$F55=""),"",$E55-$F55)</f>
        <v/>
      </c>
      <c r="H55" s="21">
        <f>IF($B55="","",IF(AND($A55&lt;&gt;"",$A55&lt;TODAY(),$D55&lt;&gt;"Complete"),"Human review: target date passed",IF(AND($E55&lt;&gt;"",$F55&lt;&gt;"",$F55&gt;$E55),"Human review: over plan","")))</f>
        <v/>
      </c>
    </row>
    <row r="56" ht="24" customHeight="1">
      <c r="A56" s="40" t="n"/>
      <c r="B56" s="17" t="n"/>
      <c r="C56" s="17" t="n"/>
      <c r="D56" s="17" t="n"/>
      <c r="E56" s="39" t="n"/>
      <c r="F56" s="39" t="n"/>
      <c r="G56" s="32">
        <f>IF(OR($E56="",$F56=""),"",$E56-$F56)</f>
        <v/>
      </c>
      <c r="H56" s="22">
        <f>IF($B56="","",IF(AND($A56&lt;&gt;"",$A56&lt;TODAY(),$D56&lt;&gt;"Complete"),"Human review: target date passed",IF(AND($E56&lt;&gt;"",$F56&lt;&gt;"",$F56&gt;$E56),"Human review: over plan","")))</f>
        <v/>
      </c>
    </row>
    <row r="57" ht="24" customHeight="1">
      <c r="A57" s="40" t="n"/>
      <c r="B57" s="17" t="n"/>
      <c r="C57" s="17" t="n"/>
      <c r="D57" s="17" t="n"/>
      <c r="E57" s="39" t="n"/>
      <c r="F57" s="39" t="n"/>
      <c r="G57" s="34">
        <f>IF(OR($E57="",$F57=""),"",$E57-$F57)</f>
        <v/>
      </c>
      <c r="H57" s="21">
        <f>IF($B57="","",IF(AND($A57&lt;&gt;"",$A57&lt;TODAY(),$D57&lt;&gt;"Complete"),"Human review: target date passed",IF(AND($E57&lt;&gt;"",$F57&lt;&gt;"",$F57&gt;$E57),"Human review: over plan","")))</f>
        <v/>
      </c>
    </row>
    <row r="58" ht="24" customHeight="1">
      <c r="A58" s="40" t="n"/>
      <c r="B58" s="17" t="n"/>
      <c r="C58" s="17" t="n"/>
      <c r="D58" s="17" t="n"/>
      <c r="E58" s="39" t="n"/>
      <c r="F58" s="39" t="n"/>
      <c r="G58" s="32">
        <f>IF(OR($E58="",$F58=""),"",$E58-$F58)</f>
        <v/>
      </c>
      <c r="H58" s="22">
        <f>IF($B58="","",IF(AND($A58&lt;&gt;"",$A58&lt;TODAY(),$D58&lt;&gt;"Complete"),"Human review: target date passed",IF(AND($E58&lt;&gt;"",$F58&lt;&gt;"",$F58&gt;$E58),"Human review: over plan","")))</f>
        <v/>
      </c>
    </row>
    <row r="59" ht="24" customHeight="1">
      <c r="A59" s="40" t="n"/>
      <c r="B59" s="17" t="n"/>
      <c r="C59" s="17" t="n"/>
      <c r="D59" s="17" t="n"/>
      <c r="E59" s="39" t="n"/>
      <c r="F59" s="39" t="n"/>
      <c r="G59" s="34">
        <f>IF(OR($E59="",$F59=""),"",$E59-$F59)</f>
        <v/>
      </c>
      <c r="H59" s="21">
        <f>IF($B59="","",IF(AND($A59&lt;&gt;"",$A59&lt;TODAY(),$D59&lt;&gt;"Complete"),"Human review: target date passed",IF(AND($E59&lt;&gt;"",$F59&lt;&gt;"",$F59&gt;$E59),"Human review: over plan","")))</f>
        <v/>
      </c>
    </row>
    <row r="60" ht="24" customHeight="1">
      <c r="A60" s="40" t="n"/>
      <c r="B60" s="17" t="n"/>
      <c r="C60" s="17" t="n"/>
      <c r="D60" s="17" t="n"/>
      <c r="E60" s="39" t="n"/>
      <c r="F60" s="39" t="n"/>
      <c r="G60" s="32">
        <f>IF(OR($E60="",$F60=""),"",$E60-$F60)</f>
        <v/>
      </c>
      <c r="H60" s="22">
        <f>IF($B60="","",IF(AND($A60&lt;&gt;"",$A60&lt;TODAY(),$D60&lt;&gt;"Complete"),"Human review: target date passed",IF(AND($E60&lt;&gt;"",$F60&lt;&gt;"",$F60&gt;$E60),"Human review: over plan","")))</f>
        <v/>
      </c>
    </row>
    <row r="61" ht="24" customHeight="1">
      <c r="A61" s="40" t="n"/>
      <c r="B61" s="17" t="n"/>
      <c r="C61" s="17" t="n"/>
      <c r="D61" s="17" t="n"/>
      <c r="E61" s="39" t="n"/>
      <c r="F61" s="39" t="n"/>
      <c r="G61" s="34">
        <f>IF(OR($E61="",$F61=""),"",$E61-$F61)</f>
        <v/>
      </c>
      <c r="H61" s="21">
        <f>IF($B61="","",IF(AND($A61&lt;&gt;"",$A61&lt;TODAY(),$D61&lt;&gt;"Complete"),"Human review: target date passed",IF(AND($E61&lt;&gt;"",$F61&lt;&gt;"",$F61&gt;$E61),"Human review: over plan","")))</f>
        <v/>
      </c>
    </row>
    <row r="62" ht="24" customHeight="1">
      <c r="A62" s="40" t="n"/>
      <c r="B62" s="17" t="n"/>
      <c r="C62" s="17" t="n"/>
      <c r="D62" s="17" t="n"/>
      <c r="E62" s="39" t="n"/>
      <c r="F62" s="39" t="n"/>
      <c r="G62" s="32">
        <f>IF(OR($E62="",$F62=""),"",$E62-$F62)</f>
        <v/>
      </c>
      <c r="H62" s="22">
        <f>IF($B62="","",IF(AND($A62&lt;&gt;"",$A62&lt;TODAY(),$D62&lt;&gt;"Complete"),"Human review: target date passed",IF(AND($E62&lt;&gt;"",$F62&lt;&gt;"",$F62&gt;$E62),"Human review: over plan","")))</f>
        <v/>
      </c>
    </row>
    <row r="63" ht="24" customHeight="1">
      <c r="A63" s="40" t="n"/>
      <c r="B63" s="17" t="n"/>
      <c r="C63" s="17" t="n"/>
      <c r="D63" s="17" t="n"/>
      <c r="E63" s="39" t="n"/>
      <c r="F63" s="39" t="n"/>
      <c r="G63" s="34">
        <f>IF(OR($E63="",$F63=""),"",$E63-$F63)</f>
        <v/>
      </c>
      <c r="H63" s="21">
        <f>IF($B63="","",IF(AND($A63&lt;&gt;"",$A63&lt;TODAY(),$D63&lt;&gt;"Complete"),"Human review: target date passed",IF(AND($E63&lt;&gt;"",$F63&lt;&gt;"",$F63&gt;$E63),"Human review: over plan","")))</f>
        <v/>
      </c>
    </row>
    <row r="64" ht="24" customHeight="1">
      <c r="A64" s="40" t="n"/>
      <c r="B64" s="17" t="n"/>
      <c r="C64" s="17" t="n"/>
      <c r="D64" s="17" t="n"/>
      <c r="E64" s="39" t="n"/>
      <c r="F64" s="39" t="n"/>
      <c r="G64" s="32">
        <f>IF(OR($E64="",$F64=""),"",$E64-$F64)</f>
        <v/>
      </c>
      <c r="H64" s="22">
        <f>IF($B64="","",IF(AND($A64&lt;&gt;"",$A64&lt;TODAY(),$D64&lt;&gt;"Complete"),"Human review: target date passed",IF(AND($E64&lt;&gt;"",$F64&lt;&gt;"",$F64&gt;$E64),"Human review: over plan","")))</f>
        <v/>
      </c>
    </row>
    <row r="65" ht="24" customHeight="1">
      <c r="A65" s="40" t="n"/>
      <c r="B65" s="17" t="n"/>
      <c r="C65" s="17" t="n"/>
      <c r="D65" s="17" t="n"/>
      <c r="E65" s="39" t="n"/>
      <c r="F65" s="39" t="n"/>
      <c r="G65" s="34">
        <f>IF(OR($E65="",$F65=""),"",$E65-$F65)</f>
        <v/>
      </c>
      <c r="H65" s="21">
        <f>IF($B65="","",IF(AND($A65&lt;&gt;"",$A65&lt;TODAY(),$D65&lt;&gt;"Complete"),"Human review: target date passed",IF(AND($E65&lt;&gt;"",$F65&lt;&gt;"",$F65&gt;$E65),"Human review: over plan","")))</f>
        <v/>
      </c>
    </row>
    <row r="66" ht="24" customHeight="1">
      <c r="A66" s="40" t="n"/>
      <c r="B66" s="17" t="n"/>
      <c r="C66" s="17" t="n"/>
      <c r="D66" s="17" t="n"/>
      <c r="E66" s="39" t="n"/>
      <c r="F66" s="39" t="n"/>
      <c r="G66" s="32">
        <f>IF(OR($E66="",$F66=""),"",$E66-$F66)</f>
        <v/>
      </c>
      <c r="H66" s="22">
        <f>IF($B66="","",IF(AND($A66&lt;&gt;"",$A66&lt;TODAY(),$D66&lt;&gt;"Complete"),"Human review: target date passed",IF(AND($E66&lt;&gt;"",$F66&lt;&gt;"",$F66&gt;$E66),"Human review: over plan","")))</f>
        <v/>
      </c>
    </row>
    <row r="67" ht="24" customHeight="1">
      <c r="A67" s="40" t="n"/>
      <c r="B67" s="17" t="n"/>
      <c r="C67" s="17" t="n"/>
      <c r="D67" s="17" t="n"/>
      <c r="E67" s="39" t="n"/>
      <c r="F67" s="39" t="n"/>
      <c r="G67" s="34">
        <f>IF(OR($E67="",$F67=""),"",$E67-$F67)</f>
        <v/>
      </c>
      <c r="H67" s="21">
        <f>IF($B67="","",IF(AND($A67&lt;&gt;"",$A67&lt;TODAY(),$D67&lt;&gt;"Complete"),"Human review: target date passed",IF(AND($E67&lt;&gt;"",$F67&lt;&gt;"",$F67&gt;$E67),"Human review: over plan","")))</f>
        <v/>
      </c>
    </row>
    <row r="68" ht="24" customHeight="1">
      <c r="A68" s="40" t="n"/>
      <c r="B68" s="17" t="n"/>
      <c r="C68" s="17" t="n"/>
      <c r="D68" s="17" t="n"/>
      <c r="E68" s="39" t="n"/>
      <c r="F68" s="39" t="n"/>
      <c r="G68" s="32">
        <f>IF(OR($E68="",$F68=""),"",$E68-$F68)</f>
        <v/>
      </c>
      <c r="H68" s="22">
        <f>IF($B68="","",IF(AND($A68&lt;&gt;"",$A68&lt;TODAY(),$D68&lt;&gt;"Complete"),"Human review: target date passed",IF(AND($E68&lt;&gt;"",$F68&lt;&gt;"",$F68&gt;$E68),"Human review: over plan","")))</f>
        <v/>
      </c>
    </row>
    <row r="69" ht="24" customHeight="1">
      <c r="A69" s="40" t="n"/>
      <c r="B69" s="17" t="n"/>
      <c r="C69" s="17" t="n"/>
      <c r="D69" s="17" t="n"/>
      <c r="E69" s="39" t="n"/>
      <c r="F69" s="39" t="n"/>
      <c r="G69" s="34">
        <f>IF(OR($E69="",$F69=""),"",$E69-$F69)</f>
        <v/>
      </c>
      <c r="H69" s="21">
        <f>IF($B69="","",IF(AND($A69&lt;&gt;"",$A69&lt;TODAY(),$D69&lt;&gt;"Complete"),"Human review: target date passed",IF(AND($E69&lt;&gt;"",$F69&lt;&gt;"",$F69&gt;$E69),"Human review: over plan","")))</f>
        <v/>
      </c>
    </row>
    <row r="70" ht="24" customHeight="1">
      <c r="A70" s="40" t="n"/>
      <c r="B70" s="17" t="n"/>
      <c r="C70" s="17" t="n"/>
      <c r="D70" s="17" t="n"/>
      <c r="E70" s="39" t="n"/>
      <c r="F70" s="39" t="n"/>
      <c r="G70" s="32">
        <f>IF(OR($E70="",$F70=""),"",$E70-$F70)</f>
        <v/>
      </c>
      <c r="H70" s="22">
        <f>IF($B70="","",IF(AND($A70&lt;&gt;"",$A70&lt;TODAY(),$D70&lt;&gt;"Complete"),"Human review: target date passed",IF(AND($E70&lt;&gt;"",$F70&lt;&gt;"",$F70&gt;$E70),"Human review: over plan","")))</f>
        <v/>
      </c>
    </row>
    <row r="71" ht="24" customHeight="1">
      <c r="A71" s="40" t="n"/>
      <c r="B71" s="17" t="n"/>
      <c r="C71" s="17" t="n"/>
      <c r="D71" s="17" t="n"/>
      <c r="E71" s="39" t="n"/>
      <c r="F71" s="39" t="n"/>
      <c r="G71" s="34">
        <f>IF(OR($E71="",$F71=""),"",$E71-$F71)</f>
        <v/>
      </c>
      <c r="H71" s="21">
        <f>IF($B71="","",IF(AND($A71&lt;&gt;"",$A71&lt;TODAY(),$D71&lt;&gt;"Complete"),"Human review: target date passed",IF(AND($E71&lt;&gt;"",$F71&lt;&gt;"",$F71&gt;$E71),"Human review: over plan","")))</f>
        <v/>
      </c>
    </row>
    <row r="72" ht="24" customHeight="1">
      <c r="A72" s="40" t="n"/>
      <c r="B72" s="17" t="n"/>
      <c r="C72" s="17" t="n"/>
      <c r="D72" s="17" t="n"/>
      <c r="E72" s="39" t="n"/>
      <c r="F72" s="39" t="n"/>
      <c r="G72" s="32">
        <f>IF(OR($E72="",$F72=""),"",$E72-$F72)</f>
        <v/>
      </c>
      <c r="H72" s="22">
        <f>IF($B72="","",IF(AND($A72&lt;&gt;"",$A72&lt;TODAY(),$D72&lt;&gt;"Complete"),"Human review: target date passed",IF(AND($E72&lt;&gt;"",$F72&lt;&gt;"",$F72&gt;$E72),"Human review: over plan","")))</f>
        <v/>
      </c>
    </row>
    <row r="73" ht="24" customHeight="1">
      <c r="A73" s="40" t="n"/>
      <c r="B73" s="17" t="n"/>
      <c r="C73" s="17" t="n"/>
      <c r="D73" s="17" t="n"/>
      <c r="E73" s="39" t="n"/>
      <c r="F73" s="39" t="n"/>
      <c r="G73" s="34">
        <f>IF(OR($E73="",$F73=""),"",$E73-$F73)</f>
        <v/>
      </c>
      <c r="H73" s="21">
        <f>IF($B73="","",IF(AND($A73&lt;&gt;"",$A73&lt;TODAY(),$D73&lt;&gt;"Complete"),"Human review: target date passed",IF(AND($E73&lt;&gt;"",$F73&lt;&gt;"",$F73&gt;$E73),"Human review: over plan","")))</f>
        <v/>
      </c>
    </row>
    <row r="74" ht="24" customHeight="1">
      <c r="A74" s="40" t="n"/>
      <c r="B74" s="17" t="n"/>
      <c r="C74" s="17" t="n"/>
      <c r="D74" s="17" t="n"/>
      <c r="E74" s="39" t="n"/>
      <c r="F74" s="39" t="n"/>
      <c r="G74" s="32">
        <f>IF(OR($E74="",$F74=""),"",$E74-$F74)</f>
        <v/>
      </c>
      <c r="H74" s="22">
        <f>IF($B74="","",IF(AND($A74&lt;&gt;"",$A74&lt;TODAY(),$D74&lt;&gt;"Complete"),"Human review: target date passed",IF(AND($E74&lt;&gt;"",$F74&lt;&gt;"",$F74&gt;$E74),"Human review: over plan","")))</f>
        <v/>
      </c>
    </row>
    <row r="75" ht="24" customHeight="1">
      <c r="A75" s="40" t="n"/>
      <c r="B75" s="17" t="n"/>
      <c r="C75" s="17" t="n"/>
      <c r="D75" s="17" t="n"/>
      <c r="E75" s="39" t="n"/>
      <c r="F75" s="39" t="n"/>
      <c r="G75" s="34">
        <f>IF(OR($E75="",$F75=""),"",$E75-$F75)</f>
        <v/>
      </c>
      <c r="H75" s="21">
        <f>IF($B75="","",IF(AND($A75&lt;&gt;"",$A75&lt;TODAY(),$D75&lt;&gt;"Complete"),"Human review: target date passed",IF(AND($E75&lt;&gt;"",$F75&lt;&gt;"",$F75&gt;$E75),"Human review: over plan","")))</f>
        <v/>
      </c>
    </row>
    <row r="76" ht="24" customHeight="1">
      <c r="A76" s="40" t="n"/>
      <c r="B76" s="17" t="n"/>
      <c r="C76" s="17" t="n"/>
      <c r="D76" s="17" t="n"/>
      <c r="E76" s="39" t="n"/>
      <c r="F76" s="39" t="n"/>
      <c r="G76" s="32">
        <f>IF(OR($E76="",$F76=""),"",$E76-$F76)</f>
        <v/>
      </c>
      <c r="H76" s="22">
        <f>IF($B76="","",IF(AND($A76&lt;&gt;"",$A76&lt;TODAY(),$D76&lt;&gt;"Complete"),"Human review: target date passed",IF(AND($E76&lt;&gt;"",$F76&lt;&gt;"",$F76&gt;$E76),"Human review: over plan","")))</f>
        <v/>
      </c>
    </row>
    <row r="77" ht="24" customHeight="1">
      <c r="A77" s="40" t="n"/>
      <c r="B77" s="17" t="n"/>
      <c r="C77" s="17" t="n"/>
      <c r="D77" s="17" t="n"/>
      <c r="E77" s="39" t="n"/>
      <c r="F77" s="39" t="n"/>
      <c r="G77" s="34">
        <f>IF(OR($E77="",$F77=""),"",$E77-$F77)</f>
        <v/>
      </c>
      <c r="H77" s="21">
        <f>IF($B77="","",IF(AND($A77&lt;&gt;"",$A77&lt;TODAY(),$D77&lt;&gt;"Complete"),"Human review: target date passed",IF(AND($E77&lt;&gt;"",$F77&lt;&gt;"",$F77&gt;$E77),"Human review: over plan","")))</f>
        <v/>
      </c>
    </row>
    <row r="78" ht="24" customHeight="1">
      <c r="A78" s="40" t="n"/>
      <c r="B78" s="17" t="n"/>
      <c r="C78" s="17" t="n"/>
      <c r="D78" s="17" t="n"/>
      <c r="E78" s="39" t="n"/>
      <c r="F78" s="39" t="n"/>
      <c r="G78" s="32">
        <f>IF(OR($E78="",$F78=""),"",$E78-$F78)</f>
        <v/>
      </c>
      <c r="H78" s="22">
        <f>IF($B78="","",IF(AND($A78&lt;&gt;"",$A78&lt;TODAY(),$D78&lt;&gt;"Complete"),"Human review: target date passed",IF(AND($E78&lt;&gt;"",$F78&lt;&gt;"",$F78&gt;$E78),"Human review: over plan","")))</f>
        <v/>
      </c>
    </row>
    <row r="79" ht="24" customHeight="1">
      <c r="A79" s="40" t="n"/>
      <c r="B79" s="17" t="n"/>
      <c r="C79" s="17" t="n"/>
      <c r="D79" s="17" t="n"/>
      <c r="E79" s="39" t="n"/>
      <c r="F79" s="39" t="n"/>
      <c r="G79" s="34">
        <f>IF(OR($E79="",$F79=""),"",$E79-$F79)</f>
        <v/>
      </c>
      <c r="H79" s="21">
        <f>IF($B79="","",IF(AND($A79&lt;&gt;"",$A79&lt;TODAY(),$D79&lt;&gt;"Complete"),"Human review: target date passed",IF(AND($E79&lt;&gt;"",$F79&lt;&gt;"",$F79&gt;$E79),"Human review: over plan","")))</f>
        <v/>
      </c>
    </row>
    <row r="80" ht="24" customHeight="1">
      <c r="A80" s="40" t="n"/>
      <c r="B80" s="17" t="n"/>
      <c r="C80" s="17" t="n"/>
      <c r="D80" s="17" t="n"/>
      <c r="E80" s="39" t="n"/>
      <c r="F80" s="39" t="n"/>
      <c r="G80" s="32">
        <f>IF(OR($E80="",$F80=""),"",$E80-$F80)</f>
        <v/>
      </c>
      <c r="H80" s="22">
        <f>IF($B80="","",IF(AND($A80&lt;&gt;"",$A80&lt;TODAY(),$D80&lt;&gt;"Complete"),"Human review: target date passed",IF(AND($E80&lt;&gt;"",$F80&lt;&gt;"",$F80&gt;$E80),"Human review: over plan","")))</f>
        <v/>
      </c>
    </row>
    <row r="81" ht="24" customHeight="1">
      <c r="A81" s="40" t="n"/>
      <c r="B81" s="17" t="n"/>
      <c r="C81" s="17" t="n"/>
      <c r="D81" s="17" t="n"/>
      <c r="E81" s="39" t="n"/>
      <c r="F81" s="39" t="n"/>
      <c r="G81" s="34">
        <f>IF(OR($E81="",$F81=""),"",$E81-$F81)</f>
        <v/>
      </c>
      <c r="H81" s="21">
        <f>IF($B81="","",IF(AND($A81&lt;&gt;"",$A81&lt;TODAY(),$D81&lt;&gt;"Complete"),"Human review: target date passed",IF(AND($E81&lt;&gt;"",$F81&lt;&gt;"",$F81&gt;$E81),"Human review: over plan","")))</f>
        <v/>
      </c>
    </row>
    <row r="82" ht="24" customHeight="1">
      <c r="A82" s="40" t="n"/>
      <c r="B82" s="17" t="n"/>
      <c r="C82" s="17" t="n"/>
      <c r="D82" s="17" t="n"/>
      <c r="E82" s="39" t="n"/>
      <c r="F82" s="39" t="n"/>
      <c r="G82" s="32">
        <f>IF(OR($E82="",$F82=""),"",$E82-$F82)</f>
        <v/>
      </c>
      <c r="H82" s="22">
        <f>IF($B82="","",IF(AND($A82&lt;&gt;"",$A82&lt;TODAY(),$D82&lt;&gt;"Complete"),"Human review: target date passed",IF(AND($E82&lt;&gt;"",$F82&lt;&gt;"",$F82&gt;$E82),"Human review: over plan","")))</f>
        <v/>
      </c>
    </row>
    <row r="83" ht="24" customHeight="1">
      <c r="A83" s="40" t="n"/>
      <c r="B83" s="17" t="n"/>
      <c r="C83" s="17" t="n"/>
      <c r="D83" s="17" t="n"/>
      <c r="E83" s="39" t="n"/>
      <c r="F83" s="39" t="n"/>
      <c r="G83" s="34">
        <f>IF(OR($E83="",$F83=""),"",$E83-$F83)</f>
        <v/>
      </c>
      <c r="H83" s="21">
        <f>IF($B83="","",IF(AND($A83&lt;&gt;"",$A83&lt;TODAY(),$D83&lt;&gt;"Complete"),"Human review: target date passed",IF(AND($E83&lt;&gt;"",$F83&lt;&gt;"",$F83&gt;$E83),"Human review: over plan","")))</f>
        <v/>
      </c>
    </row>
    <row r="84" ht="24" customHeight="1">
      <c r="A84" s="40" t="n"/>
      <c r="B84" s="17" t="n"/>
      <c r="C84" s="17" t="n"/>
      <c r="D84" s="17" t="n"/>
      <c r="E84" s="39" t="n"/>
      <c r="F84" s="39" t="n"/>
      <c r="G84" s="32">
        <f>IF(OR($E84="",$F84=""),"",$E84-$F84)</f>
        <v/>
      </c>
      <c r="H84" s="22">
        <f>IF($B84="","",IF(AND($A84&lt;&gt;"",$A84&lt;TODAY(),$D84&lt;&gt;"Complete"),"Human review: target date passed",IF(AND($E84&lt;&gt;"",$F84&lt;&gt;"",$F84&gt;$E84),"Human review: over plan","")))</f>
        <v/>
      </c>
    </row>
    <row r="85" ht="24" customHeight="1">
      <c r="A85" s="40" t="n"/>
      <c r="B85" s="17" t="n"/>
      <c r="C85" s="17" t="n"/>
      <c r="D85" s="17" t="n"/>
      <c r="E85" s="39" t="n"/>
      <c r="F85" s="39" t="n"/>
      <c r="G85" s="34">
        <f>IF(OR($E85="",$F85=""),"",$E85-$F85)</f>
        <v/>
      </c>
      <c r="H85" s="21">
        <f>IF($B85="","",IF(AND($A85&lt;&gt;"",$A85&lt;TODAY(),$D85&lt;&gt;"Complete"),"Human review: target date passed",IF(AND($E85&lt;&gt;"",$F85&lt;&gt;"",$F85&gt;$E85),"Human review: over plan","")))</f>
        <v/>
      </c>
    </row>
    <row r="86" ht="24" customHeight="1">
      <c r="A86" s="40" t="n"/>
      <c r="B86" s="17" t="n"/>
      <c r="C86" s="17" t="n"/>
      <c r="D86" s="17" t="n"/>
      <c r="E86" s="39" t="n"/>
      <c r="F86" s="39" t="n"/>
      <c r="G86" s="32">
        <f>IF(OR($E86="",$F86=""),"",$E86-$F86)</f>
        <v/>
      </c>
      <c r="H86" s="22">
        <f>IF($B86="","",IF(AND($A86&lt;&gt;"",$A86&lt;TODAY(),$D86&lt;&gt;"Complete"),"Human review: target date passed",IF(AND($E86&lt;&gt;"",$F86&lt;&gt;"",$F86&gt;$E86),"Human review: over plan","")))</f>
        <v/>
      </c>
    </row>
    <row r="87" ht="24" customHeight="1">
      <c r="A87" s="40" t="n"/>
      <c r="B87" s="17" t="n"/>
      <c r="C87" s="17" t="n"/>
      <c r="D87" s="17" t="n"/>
      <c r="E87" s="39" t="n"/>
      <c r="F87" s="39" t="n"/>
      <c r="G87" s="34">
        <f>IF(OR($E87="",$F87=""),"",$E87-$F87)</f>
        <v/>
      </c>
      <c r="H87" s="21">
        <f>IF($B87="","",IF(AND($A87&lt;&gt;"",$A87&lt;TODAY(),$D87&lt;&gt;"Complete"),"Human review: target date passed",IF(AND($E87&lt;&gt;"",$F87&lt;&gt;"",$F87&gt;$E87),"Human review: over plan","")))</f>
        <v/>
      </c>
    </row>
    <row r="88" ht="24" customHeight="1">
      <c r="A88" s="40" t="n"/>
      <c r="B88" s="17" t="n"/>
      <c r="C88" s="17" t="n"/>
      <c r="D88" s="17" t="n"/>
      <c r="E88" s="39" t="n"/>
      <c r="F88" s="39" t="n"/>
      <c r="G88" s="32">
        <f>IF(OR($E88="",$F88=""),"",$E88-$F88)</f>
        <v/>
      </c>
      <c r="H88" s="22">
        <f>IF($B88="","",IF(AND($A88&lt;&gt;"",$A88&lt;TODAY(),$D88&lt;&gt;"Complete"),"Human review: target date passed",IF(AND($E88&lt;&gt;"",$F88&lt;&gt;"",$F88&gt;$E88),"Human review: over plan","")))</f>
        <v/>
      </c>
    </row>
    <row r="89" ht="24" customHeight="1">
      <c r="A89" s="40" t="n"/>
      <c r="B89" s="17" t="n"/>
      <c r="C89" s="17" t="n"/>
      <c r="D89" s="17" t="n"/>
      <c r="E89" s="39" t="n"/>
      <c r="F89" s="39" t="n"/>
      <c r="G89" s="34">
        <f>IF(OR($E89="",$F89=""),"",$E89-$F89)</f>
        <v/>
      </c>
      <c r="H89" s="21">
        <f>IF($B89="","",IF(AND($A89&lt;&gt;"",$A89&lt;TODAY(),$D89&lt;&gt;"Complete"),"Human review: target date passed",IF(AND($E89&lt;&gt;"",$F89&lt;&gt;"",$F89&gt;$E89),"Human review: over plan","")))</f>
        <v/>
      </c>
    </row>
    <row r="90" ht="24" customHeight="1">
      <c r="A90" s="40" t="n"/>
      <c r="B90" s="17" t="n"/>
      <c r="C90" s="17" t="n"/>
      <c r="D90" s="17" t="n"/>
      <c r="E90" s="39" t="n"/>
      <c r="F90" s="39" t="n"/>
      <c r="G90" s="32">
        <f>IF(OR($E90="",$F90=""),"",$E90-$F90)</f>
        <v/>
      </c>
      <c r="H90" s="22">
        <f>IF($B90="","",IF(AND($A90&lt;&gt;"",$A90&lt;TODAY(),$D90&lt;&gt;"Complete"),"Human review: target date passed",IF(AND($E90&lt;&gt;"",$F90&lt;&gt;"",$F90&gt;$E90),"Human review: over plan","")))</f>
        <v/>
      </c>
    </row>
    <row r="91" ht="24" customHeight="1">
      <c r="A91" s="40" t="n"/>
      <c r="B91" s="17" t="n"/>
      <c r="C91" s="17" t="n"/>
      <c r="D91" s="17" t="n"/>
      <c r="E91" s="39" t="n"/>
      <c r="F91" s="39" t="n"/>
      <c r="G91" s="34">
        <f>IF(OR($E91="",$F91=""),"",$E91-$F91)</f>
        <v/>
      </c>
      <c r="H91" s="21">
        <f>IF($B91="","",IF(AND($A91&lt;&gt;"",$A91&lt;TODAY(),$D91&lt;&gt;"Complete"),"Human review: target date passed",IF(AND($E91&lt;&gt;"",$F91&lt;&gt;"",$F91&gt;$E91),"Human review: over plan","")))</f>
        <v/>
      </c>
    </row>
    <row r="92" ht="24" customHeight="1">
      <c r="A92" s="40" t="n"/>
      <c r="B92" s="17" t="n"/>
      <c r="C92" s="17" t="n"/>
      <c r="D92" s="17" t="n"/>
      <c r="E92" s="39" t="n"/>
      <c r="F92" s="39" t="n"/>
      <c r="G92" s="32">
        <f>IF(OR($E92="",$F92=""),"",$E92-$F92)</f>
        <v/>
      </c>
      <c r="H92" s="22">
        <f>IF($B92="","",IF(AND($A92&lt;&gt;"",$A92&lt;TODAY(),$D92&lt;&gt;"Complete"),"Human review: target date passed",IF(AND($E92&lt;&gt;"",$F92&lt;&gt;"",$F92&gt;$E92),"Human review: over plan","")))</f>
        <v/>
      </c>
    </row>
    <row r="93" ht="24" customHeight="1">
      <c r="A93" s="40" t="n"/>
      <c r="B93" s="17" t="n"/>
      <c r="C93" s="17" t="n"/>
      <c r="D93" s="17" t="n"/>
      <c r="E93" s="39" t="n"/>
      <c r="F93" s="39" t="n"/>
      <c r="G93" s="34">
        <f>IF(OR($E93="",$F93=""),"",$E93-$F93)</f>
        <v/>
      </c>
      <c r="H93" s="21">
        <f>IF($B93="","",IF(AND($A93&lt;&gt;"",$A93&lt;TODAY(),$D93&lt;&gt;"Complete"),"Human review: target date passed",IF(AND($E93&lt;&gt;"",$F93&lt;&gt;"",$F93&gt;$E93),"Human review: over plan","")))</f>
        <v/>
      </c>
    </row>
    <row r="94" ht="24" customHeight="1">
      <c r="A94" s="40" t="n"/>
      <c r="B94" s="17" t="n"/>
      <c r="C94" s="17" t="n"/>
      <c r="D94" s="17" t="n"/>
      <c r="E94" s="39" t="n"/>
      <c r="F94" s="39" t="n"/>
      <c r="G94" s="32">
        <f>IF(OR($E94="",$F94=""),"",$E94-$F94)</f>
        <v/>
      </c>
      <c r="H94" s="22">
        <f>IF($B94="","",IF(AND($A94&lt;&gt;"",$A94&lt;TODAY(),$D94&lt;&gt;"Complete"),"Human review: target date passed",IF(AND($E94&lt;&gt;"",$F94&lt;&gt;"",$F94&gt;$E94),"Human review: over plan","")))</f>
        <v/>
      </c>
    </row>
    <row r="95" ht="24" customHeight="1">
      <c r="A95" s="40" t="n"/>
      <c r="B95" s="17" t="n"/>
      <c r="C95" s="17" t="n"/>
      <c r="D95" s="17" t="n"/>
      <c r="E95" s="39" t="n"/>
      <c r="F95" s="39" t="n"/>
      <c r="G95" s="34">
        <f>IF(OR($E95="",$F95=""),"",$E95-$F95)</f>
        <v/>
      </c>
      <c r="H95" s="21">
        <f>IF($B95="","",IF(AND($A95&lt;&gt;"",$A95&lt;TODAY(),$D95&lt;&gt;"Complete"),"Human review: target date passed",IF(AND($E95&lt;&gt;"",$F95&lt;&gt;"",$F95&gt;$E95),"Human review: over plan","")))</f>
        <v/>
      </c>
    </row>
    <row r="96" ht="24" customHeight="1">
      <c r="A96" s="40" t="n"/>
      <c r="B96" s="17" t="n"/>
      <c r="C96" s="17" t="n"/>
      <c r="D96" s="17" t="n"/>
      <c r="E96" s="39" t="n"/>
      <c r="F96" s="39" t="n"/>
      <c r="G96" s="32">
        <f>IF(OR($E96="",$F96=""),"",$E96-$F96)</f>
        <v/>
      </c>
      <c r="H96" s="22">
        <f>IF($B96="","",IF(AND($A96&lt;&gt;"",$A96&lt;TODAY(),$D96&lt;&gt;"Complete"),"Human review: target date passed",IF(AND($E96&lt;&gt;"",$F96&lt;&gt;"",$F96&gt;$E96),"Human review: over plan","")))</f>
        <v/>
      </c>
    </row>
    <row r="97" ht="24" customHeight="1">
      <c r="A97" s="40" t="n"/>
      <c r="B97" s="17" t="n"/>
      <c r="C97" s="17" t="n"/>
      <c r="D97" s="17" t="n"/>
      <c r="E97" s="39" t="n"/>
      <c r="F97" s="39" t="n"/>
      <c r="G97" s="34">
        <f>IF(OR($E97="",$F97=""),"",$E97-$F97)</f>
        <v/>
      </c>
      <c r="H97" s="21">
        <f>IF($B97="","",IF(AND($A97&lt;&gt;"",$A97&lt;TODAY(),$D97&lt;&gt;"Complete"),"Human review: target date passed",IF(AND($E97&lt;&gt;"",$F97&lt;&gt;"",$F97&gt;$E97),"Human review: over plan","")))</f>
        <v/>
      </c>
    </row>
    <row r="98" ht="24" customHeight="1">
      <c r="A98" s="40" t="n"/>
      <c r="B98" s="17" t="n"/>
      <c r="C98" s="17" t="n"/>
      <c r="D98" s="17" t="n"/>
      <c r="E98" s="39" t="n"/>
      <c r="F98" s="39" t="n"/>
      <c r="G98" s="32">
        <f>IF(OR($E98="",$F98=""),"",$E98-$F98)</f>
        <v/>
      </c>
      <c r="H98" s="22">
        <f>IF($B98="","",IF(AND($A98&lt;&gt;"",$A98&lt;TODAY(),$D98&lt;&gt;"Complete"),"Human review: target date passed",IF(AND($E98&lt;&gt;"",$F98&lt;&gt;"",$F98&gt;$E98),"Human review: over plan","")))</f>
        <v/>
      </c>
    </row>
    <row r="99" ht="24" customHeight="1">
      <c r="A99" s="40" t="n"/>
      <c r="B99" s="17" t="n"/>
      <c r="C99" s="17" t="n"/>
      <c r="D99" s="17" t="n"/>
      <c r="E99" s="39" t="n"/>
      <c r="F99" s="39" t="n"/>
      <c r="G99" s="34">
        <f>IF(OR($E99="",$F99=""),"",$E99-$F99)</f>
        <v/>
      </c>
      <c r="H99" s="21">
        <f>IF($B99="","",IF(AND($A99&lt;&gt;"",$A99&lt;TODAY(),$D99&lt;&gt;"Complete"),"Human review: target date passed",IF(AND($E99&lt;&gt;"",$F99&lt;&gt;"",$F99&gt;$E99),"Human review: over plan","")))</f>
        <v/>
      </c>
    </row>
    <row r="100" ht="24" customHeight="1">
      <c r="A100" s="40" t="n"/>
      <c r="B100" s="17" t="n"/>
      <c r="C100" s="17" t="n"/>
      <c r="D100" s="17" t="n"/>
      <c r="E100" s="39" t="n"/>
      <c r="F100" s="39" t="n"/>
      <c r="G100" s="32">
        <f>IF(OR($E100="",$F100=""),"",$E100-$F100)</f>
        <v/>
      </c>
      <c r="H100" s="22">
        <f>IF($B100="","",IF(AND($A100&lt;&gt;"",$A100&lt;TODAY(),$D100&lt;&gt;"Complete"),"Human review: target date passed",IF(AND($E100&lt;&gt;"",$F100&lt;&gt;"",$F100&gt;$E100),"Human review: over plan","")))</f>
        <v/>
      </c>
    </row>
    <row r="101" ht="24" customHeight="1">
      <c r="A101" s="40" t="n"/>
      <c r="B101" s="17" t="n"/>
      <c r="C101" s="17" t="n"/>
      <c r="D101" s="17" t="n"/>
      <c r="E101" s="39" t="n"/>
      <c r="F101" s="39" t="n"/>
      <c r="G101" s="34">
        <f>IF(OR($E101="",$F101=""),"",$E101-$F101)</f>
        <v/>
      </c>
      <c r="H101" s="21">
        <f>IF($B101="","",IF(AND($A101&lt;&gt;"",$A101&lt;TODAY(),$D101&lt;&gt;"Complete"),"Human review: target date passed",IF(AND($E101&lt;&gt;"",$F101&lt;&gt;"",$F101&gt;$E101),"Human review: over plan","")))</f>
        <v/>
      </c>
    </row>
    <row r="102" ht="24" customHeight="1">
      <c r="A102" s="40" t="n"/>
      <c r="B102" s="17" t="n"/>
      <c r="C102" s="17" t="n"/>
      <c r="D102" s="17" t="n"/>
      <c r="E102" s="39" t="n"/>
      <c r="F102" s="39" t="n"/>
      <c r="G102" s="32">
        <f>IF(OR($E102="",$F102=""),"",$E102-$F102)</f>
        <v/>
      </c>
      <c r="H102" s="22">
        <f>IF($B102="","",IF(AND($A102&lt;&gt;"",$A102&lt;TODAY(),$D102&lt;&gt;"Complete"),"Human review: target date passed",IF(AND($E102&lt;&gt;"",$F102&lt;&gt;"",$F102&gt;$E102),"Human review: over plan","")))</f>
        <v/>
      </c>
    </row>
    <row r="103" ht="24" customHeight="1">
      <c r="A103" s="40" t="n"/>
      <c r="B103" s="17" t="n"/>
      <c r="C103" s="17" t="n"/>
      <c r="D103" s="17" t="n"/>
      <c r="E103" s="39" t="n"/>
      <c r="F103" s="39" t="n"/>
      <c r="G103" s="34">
        <f>IF(OR($E103="",$F103=""),"",$E103-$F103)</f>
        <v/>
      </c>
      <c r="H103" s="21">
        <f>IF($B103="","",IF(AND($A103&lt;&gt;"",$A103&lt;TODAY(),$D103&lt;&gt;"Complete"),"Human review: target date passed",IF(AND($E103&lt;&gt;"",$F103&lt;&gt;"",$F103&gt;$E103),"Human review: over plan","")))</f>
        <v/>
      </c>
    </row>
    <row r="104" ht="24" customHeight="1">
      <c r="A104" s="40" t="n"/>
      <c r="B104" s="17" t="n"/>
      <c r="C104" s="17" t="n"/>
      <c r="D104" s="17" t="n"/>
      <c r="E104" s="39" t="n"/>
      <c r="F104" s="39" t="n"/>
      <c r="G104" s="32">
        <f>IF(OR($E104="",$F104=""),"",$E104-$F104)</f>
        <v/>
      </c>
      <c r="H104" s="22">
        <f>IF($B104="","",IF(AND($A104&lt;&gt;"",$A104&lt;TODAY(),$D104&lt;&gt;"Complete"),"Human review: target date passed",IF(AND($E104&lt;&gt;"",$F104&lt;&gt;"",$F104&gt;$E104),"Human review: over plan","")))</f>
        <v/>
      </c>
    </row>
  </sheetData>
  <autoFilter ref="A4:H104"/>
  <mergeCells count="1">
    <mergeCell ref="A1:H2"/>
  </mergeCells>
  <conditionalFormatting sqref="H5:H104">
    <cfRule type="expression" priority="1" dxfId="0">
      <formula>$H5&lt;&gt;""</formula>
    </cfRule>
  </conditionalFormatting>
  <conditionalFormatting sqref="D5:D104">
    <cfRule type="expression" priority="2" dxfId="1">
      <formula>$D5="Complete"</formula>
    </cfRule>
  </conditionalFormatting>
  <dataValidations count="4">
    <dataValidation sqref="A5:A104" showDropDown="0" showInputMessage="0" showErrorMessage="0" allowBlank="0" errorTitle="Date Check" error="Enter a date within the prepared planning horizon." type="date" operator="between">
      <formula1>TODAY()-3650</formula1>
      <formula2>TODAY()+7300</formula2>
    </dataValidation>
    <dataValidation sqref="C5:C104" showDropDown="0" showInputMessage="0" showErrorMessage="0" allowBlank="0" errorTitle="Responsibility Check" error="Choose a listed fictional planning role." type="list">
      <formula1>"Owner,Operations Lead,Sales Lead,Service Lead"</formula1>
    </dataValidation>
    <dataValidation sqref="D5:D104" showDropDown="0" showInputMessage="0" showErrorMessage="0" allowBlank="0" errorTitle="Status Check" error="Choose a listed internal planning status." type="list">
      <formula1>"Planned,In progress,Complete,On hold"</formula1>
    </dataValidation>
    <dataValidation sqref="E5:F104" showDropDown="0" showInputMessage="0" showErrorMessage="0" allowBlank="0" errorTitle="Amount Check" error="Enter a nonnegative amount no greater than $10,000,000." type="decimal" operator="between">
      <formula1>0</formula1>
      <formula2>10000000</formula2>
    </dataValidation>
  </dataValidations>
  <pageMargins left="0.25" right="0.25" top="0.4" bottom="0.4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FFF1C9"/>
    <outlinePr summaryBelow="1" summaryRight="1"/>
    <pageSetUpPr fitToPage="1"/>
  </sheetPr>
  <dimension ref="A1:C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9" customWidth="1" min="2" max="2"/>
    <col width="52" customWidth="1" min="3" max="3"/>
  </cols>
  <sheetData>
    <row r="1" ht="25" customHeight="1">
      <c r="A1" s="1" t="inlineStr">
        <is>
          <t>Assumptions — Editable Fictional Planning Estimates</t>
        </is>
      </c>
      <c r="B1" s="26" t="n"/>
      <c r="C1" s="27" t="n"/>
    </row>
    <row r="2" ht="15" customHeight="1">
      <c r="A2" s="28" t="n"/>
      <c r="B2" s="29" t="n"/>
      <c r="C2" s="30" t="n"/>
    </row>
    <row r="3" ht="30" customHeight="1">
      <c r="A3" s="3" t="inlineStr">
        <is>
          <t>Planning Assumption</t>
        </is>
      </c>
      <c r="B3" s="3" t="inlineStr">
        <is>
          <t>Editable Value</t>
        </is>
      </c>
      <c r="C3" s="3" t="inlineStr">
        <is>
          <t>Use in Workbook</t>
        </is>
      </c>
    </row>
    <row r="4" ht="27" customHeight="1">
      <c r="A4" s="22" t="inlineStr">
        <is>
          <t>Plan start date</t>
        </is>
      </c>
      <c r="B4" s="40" t="n">
        <v>46388</v>
      </c>
      <c r="C4" s="22" t="inlineStr">
        <is>
          <t>First month of the financial projection</t>
        </is>
      </c>
    </row>
    <row r="5" ht="27" customHeight="1">
      <c r="A5" s="21" t="inlineStr">
        <is>
          <t>Projection months</t>
        </is>
      </c>
      <c r="B5" s="23" t="n">
        <v>60</v>
      </c>
      <c r="C5" s="21" t="inlineStr">
        <is>
          <t>Prepared range supports 12 through 120 months</t>
        </is>
      </c>
    </row>
    <row r="6" ht="27" customHeight="1">
      <c r="A6" s="22" t="inlineStr">
        <is>
          <t>Annual revenue growth assumption</t>
        </is>
      </c>
      <c r="B6" s="41" t="n">
        <v>0.08</v>
      </c>
      <c r="C6" s="22" t="inlineStr">
        <is>
          <t>Applied gradually across projected months</t>
        </is>
      </c>
    </row>
    <row r="7" ht="27" customHeight="1">
      <c r="A7" s="21" t="inlineStr">
        <is>
          <t>Annual fixed cost growth assumption</t>
        </is>
      </c>
      <c r="B7" s="41" t="n">
        <v>0.04</v>
      </c>
      <c r="C7" s="21" t="inlineStr">
        <is>
          <t>Applied gradually across projected months</t>
        </is>
      </c>
    </row>
    <row r="8" ht="27" customHeight="1">
      <c r="A8" s="22" t="inlineStr">
        <is>
          <t>Variable cost share of revenue</t>
        </is>
      </c>
      <c r="B8" s="41" t="n">
        <v>0.18</v>
      </c>
      <c r="C8" s="22" t="inlineStr">
        <is>
          <t>Scenario estimate for revenue-linked costs</t>
        </is>
      </c>
    </row>
    <row r="9" ht="27" customHeight="1">
      <c r="A9" s="21" t="inlineStr">
        <is>
          <t>Opening cash estimate</t>
        </is>
      </c>
      <c r="B9" s="39" t="n">
        <v>15000</v>
      </c>
      <c r="C9" s="21" t="inlineStr">
        <is>
          <t>Included in projected ending cash</t>
        </is>
      </c>
    </row>
    <row r="10" ht="27" customHeight="1">
      <c r="A10" s="22" t="inlineStr">
        <is>
          <t>Owner funds available</t>
        </is>
      </c>
      <c r="B10" s="39" t="n">
        <v>30000</v>
      </c>
      <c r="C10" s="22" t="inlineStr">
        <is>
          <t>Included in opening funds available</t>
        </is>
      </c>
    </row>
    <row r="11" ht="27" customHeight="1">
      <c r="A11" s="21" t="inlineStr">
        <is>
          <t>Startup contingency</t>
        </is>
      </c>
      <c r="B11" s="41" t="n">
        <v>0.1</v>
      </c>
      <c r="C11" s="21" t="inlineStr">
        <is>
          <t>Added to entered startup planning costs</t>
        </is>
      </c>
    </row>
    <row r="12" ht="27" customHeight="1">
      <c r="A12" s="22" t="inlineStr">
        <is>
          <t>Productive hours per service role/month</t>
        </is>
      </c>
      <c r="B12" s="42" t="n">
        <v>140</v>
      </c>
      <c r="C12" s="22" t="inlineStr">
        <is>
          <t>Used for estimated labor capacity</t>
        </is>
      </c>
    </row>
    <row r="13" ht="27" customHeight="1">
      <c r="A13" s="21" t="inlineStr">
        <is>
          <t>Average labor hours per service</t>
        </is>
      </c>
      <c r="B13" s="42" t="n">
        <v>1.5</v>
      </c>
      <c r="C13" s="21" t="inlineStr">
        <is>
          <t>Used for planned monthly service hours</t>
        </is>
      </c>
    </row>
    <row r="14" ht="27" customHeight="1">
      <c r="A14" s="22" t="inlineStr">
        <is>
          <t>Serviceable households estimate</t>
        </is>
      </c>
      <c r="B14" s="23" t="n">
        <v>4800</v>
      </c>
      <c r="C14" s="22" t="inlineStr">
        <is>
          <t>Used only for target market capture</t>
        </is>
      </c>
    </row>
    <row r="15" ht="27" customHeight="1">
      <c r="A15" s="21" t="inlineStr">
        <is>
          <t>Target active customers in year 1</t>
        </is>
      </c>
      <c r="B15" s="23" t="n">
        <v>180</v>
      </c>
      <c r="C15" s="21" t="inlineStr">
        <is>
          <t>Compared with the serviceable household estimate</t>
        </is>
      </c>
    </row>
  </sheetData>
  <mergeCells count="1">
    <mergeCell ref="A1:C2"/>
  </mergeCells>
  <dataValidations count="9">
    <dataValidation sqref="B4" showDropDown="0" showInputMessage="0" showErrorMessage="0" allowBlank="0" errorTitle="Plan Date Check" error="Enter a plan start date within 10 years before or after today." type="date" operator="between">
      <formula1>TODAY()-3650</formula1>
      <formula2>TODAY()+3650</formula2>
    </dataValidation>
    <dataValidation sqref="B5" showDropDown="0" showInputMessage="0" showErrorMessage="0" allowBlank="0" errorTitle="Projection Length Check" error="Enter a whole number from 12 through 120." type="whole" operator="between">
      <formula1>12</formula1>
      <formula2>120</formula2>
    </dataValidation>
    <dataValidation sqref="B6:B8" showDropDown="0" showInputMessage="0" showErrorMessage="0" allowBlank="0" errorTitle="Rate Check" error="Enter a decimal percentage from 0 through 1." type="decimal" operator="between">
      <formula1>0</formula1>
      <formula2>1</formula2>
    </dataValidation>
    <dataValidation sqref="B9:B10" showDropDown="0" showInputMessage="0" showErrorMessage="0" allowBlank="0" errorTitle="Funds Check" error="Enter a nonnegative dollar estimate." type="decimal" operator="between">
      <formula1>0</formula1>
      <formula2>100000000</formula2>
    </dataValidation>
    <dataValidation sqref="B11" showDropDown="0" showInputMessage="0" showErrorMessage="0" allowBlank="0" errorTitle="Contingency Check" error="Enter a contingency from 0% through 50%." type="decimal" operator="between">
      <formula1>0</formula1>
      <formula2>0.5</formula2>
    </dataValidation>
    <dataValidation sqref="B12" showDropDown="0" showInputMessage="0" showErrorMessage="0" allowBlank="0" errorTitle="Capacity Check" error="Enter productive monthly hours from 1 through 500." type="decimal" operator="between">
      <formula1>1</formula1>
      <formula2>500</formula2>
    </dataValidation>
    <dataValidation sqref="B13" showDropDown="0" showInputMessage="0" showErrorMessage="0" allowBlank="0" errorTitle="Service Hours Check" error="Enter service labor hours from 0.1 through 24." type="decimal" operator="between">
      <formula1>0.1</formula1>
      <formula2>24</formula2>
    </dataValidation>
    <dataValidation sqref="B14" showDropDown="0" showInputMessage="0" showErrorMessage="0" allowBlank="0" errorTitle="Market Estimate Check" error="Enter at least one serviceable household." type="whole" operator="between">
      <formula1>1</formula1>
      <formula2>100000000</formula2>
    </dataValidation>
    <dataValidation sqref="B15" showDropDown="0" showInputMessage="0" showErrorMessage="0" allowBlank="0" errorTitle="Customer Target Check" error="Enter a target from 0 through the serviceable household estimate." type="custom">
      <formula1>=AND(B15&gt;=0,B15&lt;=B14)</formula1>
    </dataValidation>
  </dataValidations>
  <pageMargins left="0.25" right="0.25" top="0.4" bottom="0.4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Juniper Shield Pest Planning</dc:creator>
  <dc:title xmlns:dc="http://purl.org/dc/elements/1.1/">Fictional Pest Control Business Plan Template</dc:title>
  <dc:subject xmlns:dc="http://purl.org/dc/elements/1.1/">Owner- and lender-facing planning workbook</dc:subject>
  <dcterms:created xmlns:dcterms="http://purl.org/dc/terms/" xmlns:xsi="http://www.w3.org/2001/XMLSchema-instance" xsi:type="dcterms:W3CDTF">2026-09-11T11:51:59Z</dcterms:created>
  <dcterms:modified xmlns:dcterms="http://purl.org/dc/terms/" xmlns:xsi="http://www.w3.org/2001/XMLSchema-instance" xsi:type="dcterms:W3CDTF">2026-09-11T11:52:00+00:00Z</dcterms:modified>
</cp:coreProperties>
</file>