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Cancellations" sheetId="2" state="visible" r:id="rId2"/>
    <sheet xmlns:r="http://schemas.openxmlformats.org/officeDocument/2006/relationships" name="Assumptions" sheetId="3" state="visible" r:id="rId3"/>
  </sheets>
  <definedNames>
    <definedName name="_xlnm._FilterDatabase" localSheetId="1" hidden="1">'Cancellations'!$A$4:$S$104</definedName>
  </definedNames>
  <calcPr calcId="124519" calcMode="auto" fullCalcOnLoad="1" forceFullCalc="1"/>
</workbook>
</file>

<file path=xl/styles.xml><?xml version="1.0" encoding="utf-8"?>
<styleSheet xmlns="http://schemas.openxmlformats.org/spreadsheetml/2006/main">
  <numFmts count="4">
    <numFmt numFmtId="164" formatCode="mm/dd/yyyy"/>
    <numFmt numFmtId="165" formatCode="$#,##0.00;[Red]-$#,##0.00"/>
    <numFmt numFmtId="166" formatCode="0.0%"/>
    <numFmt numFmtId="167" formatCode="0.00 &quot;hours&quot;"/>
  </numFmts>
  <fonts count="7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b val="1"/>
      <color rgb="00FFFFFF"/>
      <sz val="10"/>
    </font>
    <font>
      <name val="Calibri"/>
      <color rgb="0024383F"/>
      <sz val="10"/>
    </font>
    <font>
      <name val="Calibri"/>
      <color rgb="0024383F"/>
      <sz val="9"/>
    </font>
    <font>
      <name val="Calibri"/>
      <i val="1"/>
      <color rgb="0024383F"/>
      <sz val="9"/>
    </font>
    <font>
      <name val="Calibri"/>
      <b val="1"/>
      <color rgb="0024383F"/>
      <sz val="10"/>
    </font>
  </fonts>
  <fills count="7">
    <fill>
      <patternFill/>
    </fill>
    <fill>
      <patternFill patternType="gray125"/>
    </fill>
    <fill>
      <patternFill patternType="solid">
        <fgColor rgb="00183B4E"/>
      </patternFill>
    </fill>
    <fill>
      <patternFill patternType="solid">
        <fgColor rgb="00D56A4A"/>
      </patternFill>
    </fill>
    <fill>
      <patternFill patternType="solid">
        <fgColor rgb="00F5F8F6"/>
      </patternFill>
    </fill>
    <fill>
      <patternFill patternType="solid">
        <fgColor rgb="00FFF1C9"/>
      </patternFill>
    </fill>
    <fill>
      <patternFill patternType="solid">
        <fgColor rgb="00FFFFFF"/>
      </patternFill>
    </fill>
  </fills>
  <borders count="6">
    <border>
      <left/>
      <right/>
      <top/>
      <bottom/>
      <diagonal/>
    </border>
    <border>
      <left style="thin">
        <color rgb="00C9D7D2"/>
      </left>
      <right style="thin">
        <color rgb="00C9D7D2"/>
      </right>
      <top style="thin">
        <color rgb="00C9D7D2"/>
      </top>
      <bottom style="thin">
        <color rgb="00C9D7D2"/>
      </bottom>
    </border>
    <border>
      <left/>
      <right/>
      <top style="thin">
        <color rgb="00C9D7D2"/>
      </top>
      <bottom/>
      <diagonal/>
    </border>
    <border>
      <left/>
      <right style="thin">
        <color rgb="00C9D7D2"/>
      </right>
      <top style="thin">
        <color rgb="00C9D7D2"/>
      </top>
      <bottom/>
      <diagonal/>
    </border>
    <border>
      <left/>
      <right/>
      <top style="thin">
        <color rgb="00C9D7D2"/>
      </top>
      <bottom style="thin">
        <color rgb="00C9D7D2"/>
      </bottom>
      <diagonal/>
    </border>
    <border>
      <left/>
      <right style="thin">
        <color rgb="00C9D7D2"/>
      </right>
      <top style="thin">
        <color rgb="00C9D7D2"/>
      </top>
      <bottom style="thin">
        <color rgb="00C9D7D2"/>
      </bottom>
      <diagonal/>
    </border>
  </borders>
  <cellStyleXfs count="1">
    <xf numFmtId="0" fontId="0" fillId="0" borderId="0"/>
  </cellStyleXfs>
  <cellXfs count="58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2" borderId="1" pivotButton="0" quotePrefix="0" xfId="0"/>
    <xf numFmtId="0" fontId="2" fillId="3" borderId="1" applyAlignment="1" pivotButton="0" quotePrefix="0" xfId="0">
      <alignment horizontal="center" vertical="center"/>
    </xf>
    <xf numFmtId="164" fontId="6" fillId="4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 wrapText="1"/>
    </xf>
    <xf numFmtId="0" fontId="6" fillId="4" borderId="1" applyAlignment="1" pivotButton="0" quotePrefix="0" xfId="0">
      <alignment horizontal="left" vertical="center"/>
    </xf>
    <xf numFmtId="1" fontId="6" fillId="4" borderId="1" applyAlignment="1" pivotButton="0" quotePrefix="0" xfId="0">
      <alignment horizontal="left" vertical="center"/>
    </xf>
    <xf numFmtId="0" fontId="4" fillId="4" borderId="1" applyAlignment="1" pivotButton="0" quotePrefix="0" xfId="0">
      <alignment horizontal="left" vertical="top" wrapText="1"/>
    </xf>
    <xf numFmtId="0" fontId="3" fillId="4" borderId="1" applyAlignment="1" pivotButton="0" quotePrefix="0" xfId="0">
      <alignment horizontal="left" vertical="center"/>
    </xf>
    <xf numFmtId="1" fontId="3" fillId="4" borderId="1" applyAlignment="1" pivotButton="0" quotePrefix="0" xfId="0">
      <alignment horizontal="center" vertical="center"/>
    </xf>
    <xf numFmtId="165" fontId="3" fillId="4" borderId="1" applyAlignment="1" pivotButton="0" quotePrefix="0" xfId="0">
      <alignment horizontal="center" vertical="center"/>
    </xf>
    <xf numFmtId="0" fontId="6" fillId="6" borderId="1" applyAlignment="1" pivotButton="0" quotePrefix="0" xfId="0">
      <alignment horizontal="left" vertical="center"/>
    </xf>
    <xf numFmtId="165" fontId="6" fillId="6" borderId="1" applyAlignment="1" pivotButton="0" quotePrefix="0" xfId="0">
      <alignment horizontal="left" vertical="center"/>
    </xf>
    <xf numFmtId="0" fontId="4" fillId="6" borderId="1" applyAlignment="1" pivotButton="0" quotePrefix="0" xfId="0">
      <alignment horizontal="left" vertical="top" wrapText="1"/>
    </xf>
    <xf numFmtId="0" fontId="3" fillId="6" borderId="1" applyAlignment="1" pivotButton="0" quotePrefix="0" xfId="0">
      <alignment horizontal="left" vertical="center"/>
    </xf>
    <xf numFmtId="1" fontId="3" fillId="6" borderId="1" applyAlignment="1" pivotButton="0" quotePrefix="0" xfId="0">
      <alignment horizontal="center" vertical="center"/>
    </xf>
    <xf numFmtId="165" fontId="3" fillId="6" borderId="1" applyAlignment="1" pivotButton="0" quotePrefix="0" xfId="0">
      <alignment horizontal="center" vertical="center"/>
    </xf>
    <xf numFmtId="165" fontId="6" fillId="4" borderId="1" applyAlignment="1" pivotButton="0" quotePrefix="0" xfId="0">
      <alignment horizontal="left" vertical="center"/>
    </xf>
    <xf numFmtId="166" fontId="6" fillId="6" borderId="1" applyAlignment="1" pivotButton="0" quotePrefix="0" xfId="0">
      <alignment horizontal="left" vertical="center"/>
    </xf>
    <xf numFmtId="167" fontId="6" fillId="4" borderId="1" applyAlignment="1" pivotButton="0" quotePrefix="0" xfId="0">
      <alignment horizontal="left" vertical="center"/>
    </xf>
    <xf numFmtId="167" fontId="6" fillId="6" borderId="1" applyAlignment="1" pivotButton="0" quotePrefix="0" xfId="0">
      <alignment horizontal="left" vertical="center"/>
    </xf>
    <xf numFmtId="0" fontId="3" fillId="4" borderId="1" applyAlignment="1" pivotButton="0" quotePrefix="0" xfId="0">
      <alignment horizontal="left" vertical="top" wrapText="1"/>
    </xf>
    <xf numFmtId="0" fontId="3" fillId="6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horizontal="left" vertical="center"/>
    </xf>
    <xf numFmtId="164" fontId="3" fillId="5" borderId="1" applyAlignment="1" pivotButton="0" quotePrefix="0" xfId="0">
      <alignment horizontal="center" vertical="center"/>
    </xf>
    <xf numFmtId="0" fontId="3" fillId="5" borderId="1" applyAlignment="1" pivotButton="0" quotePrefix="0" xfId="0">
      <alignment horizontal="left" vertical="top" wrapText="1"/>
    </xf>
    <xf numFmtId="167" fontId="3" fillId="5" borderId="1" applyAlignment="1" pivotButton="0" quotePrefix="0" xfId="0">
      <alignment horizontal="center" vertical="center"/>
    </xf>
    <xf numFmtId="165" fontId="3" fillId="5" borderId="1" applyAlignment="1" pivotButton="0" quotePrefix="0" xfId="0">
      <alignment horizontal="left" vertical="center"/>
    </xf>
    <xf numFmtId="0" fontId="3" fillId="5" borderId="1" applyAlignment="1" pivotButton="0" quotePrefix="0" xfId="0">
      <alignment horizontal="center" vertical="center"/>
    </xf>
    <xf numFmtId="165" fontId="3" fillId="5" borderId="1" applyAlignment="1" pivotButton="0" quotePrefix="0" xfId="0">
      <alignment horizontal="center" vertical="center"/>
    </xf>
    <xf numFmtId="167" fontId="3" fillId="4" borderId="1" applyAlignment="1" pivotButton="0" quotePrefix="0" xfId="0">
      <alignment horizontal="center" vertical="center"/>
    </xf>
    <xf numFmtId="166" fontId="3" fillId="4" borderId="1" applyAlignment="1" pivotButton="0" quotePrefix="0" xfId="0">
      <alignment horizontal="center" vertical="center"/>
    </xf>
    <xf numFmtId="167" fontId="3" fillId="6" borderId="1" applyAlignment="1" pivotButton="0" quotePrefix="0" xfId="0">
      <alignment horizontal="center" vertical="center"/>
    </xf>
    <xf numFmtId="166" fontId="3" fillId="6" borderId="1" applyAlignment="1" pivotButton="0" quotePrefix="0" xfId="0">
      <alignment horizontal="center" vertical="center"/>
    </xf>
    <xf numFmtId="164" fontId="3" fillId="5" borderId="1" applyAlignment="1" pivotButton="0" quotePrefix="0" xfId="0">
      <alignment horizontal="left" vertical="center"/>
    </xf>
    <xf numFmtId="1" fontId="3" fillId="5" borderId="1" applyAlignment="1" pivotButton="0" quotePrefix="0" xfId="0">
      <alignment horizontal="left" vertical="center"/>
    </xf>
    <xf numFmtId="166" fontId="3" fillId="5" borderId="1" applyAlignment="1" pivotButton="0" quotePrefix="0" xfId="0">
      <alignment horizontal="left" vertical="center"/>
    </xf>
    <xf numFmtId="0" fontId="0" fillId="4" borderId="1" pivotButton="0" quotePrefix="0" xfId="0"/>
    <xf numFmtId="167" fontId="3" fillId="5" borderId="1" applyAlignment="1" pivotButton="0" quotePrefix="0" xfId="0">
      <alignment horizontal="left" vertical="center"/>
    </xf>
    <xf numFmtId="0" fontId="0" fillId="6" borderId="1" pivotButton="0" quotePrefix="0" xfId="0"/>
    <xf numFmtId="0" fontId="0" fillId="0" borderId="4" pivotButton="0" quotePrefix="0" xfId="0"/>
    <xf numFmtId="0" fontId="0" fillId="0" borderId="5" pivotButton="0" quotePrefix="0" xfId="0"/>
    <xf numFmtId="164" fontId="6" fillId="4" borderId="1" applyAlignment="1" pivotButton="0" quotePrefix="0" xfId="0">
      <alignment horizontal="center" vertical="center"/>
    </xf>
    <xf numFmtId="165" fontId="3" fillId="4" borderId="1" applyAlignment="1" pivotButton="0" quotePrefix="0" xfId="0">
      <alignment horizontal="center" vertical="center"/>
    </xf>
    <xf numFmtId="165" fontId="6" fillId="6" borderId="1" applyAlignment="1" pivotButton="0" quotePrefix="0" xfId="0">
      <alignment horizontal="left" vertical="center"/>
    </xf>
    <xf numFmtId="165" fontId="3" fillId="6" borderId="1" applyAlignment="1" pivotButton="0" quotePrefix="0" xfId="0">
      <alignment horizontal="center" vertical="center"/>
    </xf>
    <xf numFmtId="165" fontId="6" fillId="4" borderId="1" applyAlignment="1" pivotButton="0" quotePrefix="0" xfId="0">
      <alignment horizontal="left" vertical="center"/>
    </xf>
    <xf numFmtId="167" fontId="6" fillId="4" borderId="1" applyAlignment="1" pivotButton="0" quotePrefix="0" xfId="0">
      <alignment horizontal="left" vertical="center"/>
    </xf>
    <xf numFmtId="167" fontId="6" fillId="6" borderId="1" applyAlignment="1" pivotButton="0" quotePrefix="0" xfId="0">
      <alignment horizontal="left" vertical="center"/>
    </xf>
    <xf numFmtId="164" fontId="3" fillId="5" borderId="1" applyAlignment="1" pivotButton="0" quotePrefix="0" xfId="0">
      <alignment horizontal="center" vertical="center"/>
    </xf>
    <xf numFmtId="167" fontId="3" fillId="5" borderId="1" applyAlignment="1" pivotButton="0" quotePrefix="0" xfId="0">
      <alignment horizontal="center" vertical="center"/>
    </xf>
    <xf numFmtId="165" fontId="3" fillId="5" borderId="1" applyAlignment="1" pivotButton="0" quotePrefix="0" xfId="0">
      <alignment horizontal="left" vertical="center"/>
    </xf>
    <xf numFmtId="165" fontId="3" fillId="5" borderId="1" applyAlignment="1" pivotButton="0" quotePrefix="0" xfId="0">
      <alignment horizontal="center" vertical="center"/>
    </xf>
    <xf numFmtId="167" fontId="3" fillId="4" borderId="1" applyAlignment="1" pivotButton="0" quotePrefix="0" xfId="0">
      <alignment horizontal="center" vertical="center"/>
    </xf>
    <xf numFmtId="167" fontId="3" fillId="6" borderId="1" applyAlignment="1" pivotButton="0" quotePrefix="0" xfId="0">
      <alignment horizontal="center" vertical="center"/>
    </xf>
    <xf numFmtId="164" fontId="3" fillId="5" borderId="1" applyAlignment="1" pivotButton="0" quotePrefix="0" xfId="0">
      <alignment horizontal="left" vertical="center"/>
    </xf>
    <xf numFmtId="167" fontId="3" fillId="5" borderId="1" applyAlignment="1" pivotButton="0" quotePrefix="0" xfId="0">
      <alignment horizontal="left" vertical="center"/>
    </xf>
  </cellXfs>
  <cellStyles count="1">
    <cellStyle name="Normal" xfId="0" builtinId="0" hidden="0"/>
  </cellStyles>
  <dxfs count="2">
    <dxf>
      <font>
        <name val="Calibri"/>
        <b val="1"/>
        <color rgb="00FFFFFF"/>
        <sz val="10"/>
      </font>
      <fill>
        <patternFill patternType="solid">
          <fgColor rgb="00B84A3A"/>
        </patternFill>
      </fill>
    </dxf>
    <dxf>
      <font>
        <name val="Calibri"/>
        <b val="1"/>
        <color rgb="00FFFFFF"/>
        <sz val="10"/>
      </font>
      <fill>
        <patternFill patternType="solid">
          <fgColor rgb="002F7A68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Net Impact by Responsibility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'Summary'!G4</f>
            </strRef>
          </tx>
          <spPr>
            <a:solidFill xmlns:a="http://schemas.openxmlformats.org/drawingml/2006/main">
              <a:srgbClr val="D56A4A"/>
            </a:solidFill>
            <a:ln xmlns:a="http://schemas.openxmlformats.org/drawingml/2006/main">
              <a:solidFill>
                <a:srgbClr val="183B4E"/>
              </a:solidFill>
              <a:prstDash val="solid"/>
            </a:ln>
          </spPr>
          <cat>
            <numRef>
              <f>'Summary'!$E$5:$E$10</f>
            </numRef>
          </cat>
          <val>
            <numRef>
              <f>'Summary'!$G$5:$G$10</f>
            </numRef>
          </val>
        </ser>
        <gapWidth val="60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US dollars</a:t>
                </a:r>
              </a:p>
            </rich>
          </tx>
        </title>
        <numFmt formatCode="$#,##0" sourceLinked="0"/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Responsibility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comments/comment1.xml><?xml version="1.0" encoding="utf-8"?>
<comments xmlns="http://schemas.openxmlformats.org/spreadsheetml/2006/main">
  <authors>
    <author>Workbook note</author>
  </authors>
  <commentList>
    <comment ref="I4" authorId="0" shapeId="0">
      <text>
        <t>Enter the canceled service amount before any additional credit or recovered amount.</t>
      </text>
    </comment>
    <comment ref="L4" authorId="0" shapeId="0">
      <text>
        <t>Enter only a credit that is incremental to the canceled service amount.</t>
      </text>
    </comment>
    <comment ref="P4" authorId="0" shapeId="0">
      <text>
        <t>Canceled service amount plus incremental credit amount minus recovered amount.</t>
      </text>
    </comment>
    <comment ref="S4" authorId="0" shapeId="0">
      <text>
        <t>Alerts identify entries that should be checked by a person.</t>
      </text>
    </comment>
  </commentList>
</comments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8</col>
      <colOff>0</colOff>
      <row>3</row>
      <rowOff>0</rowOff>
    </from>
    <ext cx="2951999" cy="2304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17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45" customWidth="1" min="3" max="3"/>
    <col width="3" customWidth="1" min="4" max="4"/>
    <col width="25" customWidth="1" min="5" max="5"/>
    <col width="12" customWidth="1" min="6" max="6"/>
    <col width="19" customWidth="1" min="7" max="7"/>
    <col width="3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</cols>
  <sheetData>
    <row r="1" ht="28" customHeight="1">
      <c r="A1" s="1" t="inlineStr">
        <is>
          <t>Pest Control Canceled Service Revenue Impact Summary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2" t="n"/>
    </row>
    <row r="2">
      <c r="A2" s="3" t="inlineStr">
        <is>
          <t>Reporting Start</t>
        </is>
      </c>
      <c r="B2" s="43">
        <f>Assumptions!$B$3</f>
        <v/>
      </c>
      <c r="C2" s="3" t="inlineStr">
        <is>
          <t>Reporting End</t>
        </is>
      </c>
      <c r="D2" s="43">
        <f>Assumptions!$B$4</f>
        <v/>
      </c>
    </row>
    <row r="3"/>
    <row r="4">
      <c r="A4" s="5" t="inlineStr">
        <is>
          <t>Indicator</t>
        </is>
      </c>
      <c r="B4" s="5" t="inlineStr">
        <is>
          <t>Value</t>
        </is>
      </c>
      <c r="C4" s="5" t="inlineStr">
        <is>
          <t>Interpretation</t>
        </is>
      </c>
      <c r="E4" s="5" t="inlineStr">
        <is>
          <t>Responsibility</t>
        </is>
      </c>
      <c r="F4" s="5" t="inlineStr">
        <is>
          <t>Count</t>
        </is>
      </c>
      <c r="G4" s="5" t="inlineStr">
        <is>
          <t>Net Impact</t>
        </is>
      </c>
    </row>
    <row r="5" ht="33" customHeight="1">
      <c r="A5" s="6" t="inlineStr">
        <is>
          <t>Cancellation Records</t>
        </is>
      </c>
      <c r="B5" s="7">
        <f>IF(OR(Assumptions!$B$3="",Assumptions!$B$4=""),"",COUNTIFS(Cancellations!$A$5:$A$104,"&gt;="&amp;Assumptions!$B$3,Cancellations!$A$5:$A$104,"&lt;="&amp;Assumptions!$B$4))</f>
        <v/>
      </c>
      <c r="C5" s="8" t="inlineStr">
        <is>
          <t>Count of cancellation dates in the reporting period.</t>
        </is>
      </c>
      <c r="E5" s="9" t="inlineStr">
        <is>
          <t>Customer</t>
        </is>
      </c>
      <c r="F5" s="10">
        <f>IF(OR(Assumptions!$B$3="",Assumptions!$B$4=""),"",COUNTIFS(Cancellations!$A$5:$A$104,"&gt;="&amp;Assumptions!$B$3,Cancellations!$A$5:$A$104,"&lt;="&amp;Assumptions!$B$4,Cancellations!$J$5:$J$104,E5))</f>
        <v/>
      </c>
      <c r="G5" s="44">
        <f>IF(OR(Assumptions!$B$3="",Assumptions!$B$4=""),"",SUMIFS(Cancellations!$P$5:$P$104,Cancellations!$A$5:$A$104,"&gt;="&amp;Assumptions!$B$3,Cancellations!$A$5:$A$104,"&lt;="&amp;Assumptions!$B$4,Cancellations!$J$5:$J$104,E5))</f>
        <v/>
      </c>
    </row>
    <row r="6" ht="33" customHeight="1">
      <c r="A6" s="12" t="inlineStr">
        <is>
          <t>Canceled Service Amount</t>
        </is>
      </c>
      <c r="B6" s="45">
        <f>IF(OR(Assumptions!$B$3="",Assumptions!$B$4=""),"",SUMIFS(Cancellations!$I$5:$I$104,Cancellations!$A$5:$A$104,"&gt;="&amp;Assumptions!$B$3,Cancellations!$A$5:$A$104,"&lt;="&amp;Assumptions!$B$4))</f>
        <v/>
      </c>
      <c r="C6" s="14" t="inlineStr">
        <is>
          <t>Scheduled revenue associated with included cancellations.</t>
        </is>
      </c>
      <c r="E6" s="15" t="inlineStr">
        <is>
          <t>Company</t>
        </is>
      </c>
      <c r="F6" s="16">
        <f>IF(OR(Assumptions!$B$3="",Assumptions!$B$4=""),"",COUNTIFS(Cancellations!$A$5:$A$104,"&gt;="&amp;Assumptions!$B$3,Cancellations!$A$5:$A$104,"&lt;="&amp;Assumptions!$B$4,Cancellations!$J$5:$J$104,E6))</f>
        <v/>
      </c>
      <c r="G6" s="46">
        <f>IF(OR(Assumptions!$B$3="",Assumptions!$B$4=""),"",SUMIFS(Cancellations!$P$5:$P$104,Cancellations!$A$5:$A$104,"&gt;="&amp;Assumptions!$B$3,Cancellations!$A$5:$A$104,"&lt;="&amp;Assumptions!$B$4,Cancellations!$J$5:$J$104,E6))</f>
        <v/>
      </c>
    </row>
    <row r="7" ht="33" customHeight="1">
      <c r="A7" s="6" t="inlineStr">
        <is>
          <t>Credits Entered</t>
        </is>
      </c>
      <c r="B7" s="47">
        <f>IF(OR(Assumptions!$B$3="",Assumptions!$B$4=""),"",SUMIFS(Cancellations!$L$5:$L$104,Cancellations!$A$5:$A$104,"&gt;="&amp;Assumptions!$B$3,Cancellations!$A$5:$A$104,"&lt;="&amp;Assumptions!$B$4))</f>
        <v/>
      </c>
      <c r="C7" s="8" t="inlineStr">
        <is>
          <t>Incremental credits entered for included cancellations.</t>
        </is>
      </c>
      <c r="E7" s="9" t="inlineStr">
        <is>
          <t>Technician</t>
        </is>
      </c>
      <c r="F7" s="10">
        <f>IF(OR(Assumptions!$B$3="",Assumptions!$B$4=""),"",COUNTIFS(Cancellations!$A$5:$A$104,"&gt;="&amp;Assumptions!$B$3,Cancellations!$A$5:$A$104,"&lt;="&amp;Assumptions!$B$4,Cancellations!$J$5:$J$104,E7))</f>
        <v/>
      </c>
      <c r="G7" s="44">
        <f>IF(OR(Assumptions!$B$3="",Assumptions!$B$4=""),"",SUMIFS(Cancellations!$P$5:$P$104,Cancellations!$A$5:$A$104,"&gt;="&amp;Assumptions!$B$3,Cancellations!$A$5:$A$104,"&lt;="&amp;Assumptions!$B$4,Cancellations!$J$5:$J$104,E7))</f>
        <v/>
      </c>
    </row>
    <row r="8" ht="33" customHeight="1">
      <c r="A8" s="12" t="inlineStr">
        <is>
          <t>Recovered Revenue</t>
        </is>
      </c>
      <c r="B8" s="45">
        <f>IF(OR(Assumptions!$B$3="",Assumptions!$B$4=""),"",SUMIFS(Cancellations!$N$5:$N$104,Cancellations!$A$5:$A$104,"&gt;="&amp;Assumptions!$B$3,Cancellations!$A$5:$A$104,"&lt;="&amp;Assumptions!$B$4))</f>
        <v/>
      </c>
      <c r="C8" s="14" t="inlineStr">
        <is>
          <t>Recovered amounts associated with included cancellations.</t>
        </is>
      </c>
      <c r="E8" s="15" t="inlineStr">
        <is>
          <t>Weather</t>
        </is>
      </c>
      <c r="F8" s="16">
        <f>IF(OR(Assumptions!$B$3="",Assumptions!$B$4=""),"",COUNTIFS(Cancellations!$A$5:$A$104,"&gt;="&amp;Assumptions!$B$3,Cancellations!$A$5:$A$104,"&lt;="&amp;Assumptions!$B$4,Cancellations!$J$5:$J$104,E8))</f>
        <v/>
      </c>
      <c r="G8" s="46">
        <f>IF(OR(Assumptions!$B$3="",Assumptions!$B$4=""),"",SUMIFS(Cancellations!$P$5:$P$104,Cancellations!$A$5:$A$104,"&gt;="&amp;Assumptions!$B$3,Cancellations!$A$5:$A$104,"&lt;="&amp;Assumptions!$B$4,Cancellations!$J$5:$J$104,E8))</f>
        <v/>
      </c>
    </row>
    <row r="9" ht="33" customHeight="1">
      <c r="A9" s="6" t="inlineStr">
        <is>
          <t>Net Revenue Impact</t>
        </is>
      </c>
      <c r="B9" s="47">
        <f>IF(OR(Assumptions!$B$3="",Assumptions!$B$4=""),"",SUMIFS(Cancellations!$P$5:$P$104,Cancellations!$A$5:$A$104,"&gt;="&amp;Assumptions!$B$3,Cancellations!$A$5:$A$104,"&lt;="&amp;Assumptions!$B$4))</f>
        <v/>
      </c>
      <c r="C9" s="8" t="inlineStr">
        <is>
          <t>Canceled amount plus credits minus recovered amount.</t>
        </is>
      </c>
      <c r="E9" s="9" t="inlineStr">
        <is>
          <t>Access</t>
        </is>
      </c>
      <c r="F9" s="10">
        <f>IF(OR(Assumptions!$B$3="",Assumptions!$B$4=""),"",COUNTIFS(Cancellations!$A$5:$A$104,"&gt;="&amp;Assumptions!$B$3,Cancellations!$A$5:$A$104,"&lt;="&amp;Assumptions!$B$4,Cancellations!$J$5:$J$104,E9))</f>
        <v/>
      </c>
      <c r="G9" s="44">
        <f>IF(OR(Assumptions!$B$3="",Assumptions!$B$4=""),"",SUMIFS(Cancellations!$P$5:$P$104,Cancellations!$A$5:$A$104,"&gt;="&amp;Assumptions!$B$3,Cancellations!$A$5:$A$104,"&lt;="&amp;Assumptions!$B$4,Cancellations!$J$5:$J$104,E9))</f>
        <v/>
      </c>
    </row>
    <row r="10" ht="33" customHeight="1">
      <c r="A10" s="12" t="inlineStr">
        <is>
          <t>Revenue Recovery Rate</t>
        </is>
      </c>
      <c r="B10" s="19">
        <f>IFERROR(B8/B6,"")</f>
        <v/>
      </c>
      <c r="C10" s="14" t="inlineStr">
        <is>
          <t>Recovered amount divided by canceled service amount.</t>
        </is>
      </c>
      <c r="E10" s="15" t="inlineStr">
        <is>
          <t>Other</t>
        </is>
      </c>
      <c r="F10" s="16">
        <f>IF(OR(Assumptions!$B$3="",Assumptions!$B$4=""),"",COUNTIFS(Cancellations!$A$5:$A$104,"&gt;="&amp;Assumptions!$B$3,Cancellations!$A$5:$A$104,"&lt;="&amp;Assumptions!$B$4,Cancellations!$J$5:$J$104,E10))</f>
        <v/>
      </c>
      <c r="G10" s="46">
        <f>IF(OR(Assumptions!$B$3="",Assumptions!$B$4=""),"",SUMIFS(Cancellations!$P$5:$P$104,Cancellations!$A$5:$A$104,"&gt;="&amp;Assumptions!$B$3,Cancellations!$A$5:$A$104,"&lt;="&amp;Assumptions!$B$4,Cancellations!$J$5:$J$104,E10))</f>
        <v/>
      </c>
    </row>
    <row r="11" ht="33" customHeight="1">
      <c r="A11" s="6" t="inlineStr">
        <is>
          <t>Scheduled Hours Canceled</t>
        </is>
      </c>
      <c r="B11" s="48">
        <f>IF(OR(Assumptions!$B$3="",Assumptions!$B$4=""),"",SUMIFS(Cancellations!$H$5:$H$104,Cancellations!$A$5:$A$104,"&gt;="&amp;Assumptions!$B$3,Cancellations!$A$5:$A$104,"&lt;="&amp;Assumptions!$B$4))</f>
        <v/>
      </c>
      <c r="C11" s="8" t="inlineStr">
        <is>
          <t>Scheduled hours associated with included cancellations.</t>
        </is>
      </c>
    </row>
    <row r="12" ht="33" customHeight="1">
      <c r="A12" s="12" t="inlineStr">
        <is>
          <t>Recovered Hours</t>
        </is>
      </c>
      <c r="B12" s="49">
        <f>IF(OR(Assumptions!$B$3="",Assumptions!$B$4=""),"",SUMIFS(Cancellations!$O$5:$O$104,Cancellations!$A$5:$A$104,"&gt;="&amp;Assumptions!$B$3,Cancellations!$A$5:$A$104,"&lt;="&amp;Assumptions!$B$4))</f>
        <v/>
      </c>
      <c r="C12" s="14" t="inlineStr">
        <is>
          <t>Recovered hours associated with included cancellations.</t>
        </is>
      </c>
      <c r="E12" s="5" t="inlineStr">
        <is>
          <t>Status</t>
        </is>
      </c>
      <c r="F12" s="5" t="inlineStr">
        <is>
          <t>Count</t>
        </is>
      </c>
      <c r="G12" s="5" t="inlineStr">
        <is>
          <t>Canceled Amount</t>
        </is>
      </c>
    </row>
    <row r="13" ht="31" customHeight="1">
      <c r="A13" s="6" t="inlineStr">
        <is>
          <t>Net Capacity Hours</t>
        </is>
      </c>
      <c r="B13" s="48">
        <f>IF(OR(Assumptions!$B$3="",Assumptions!$B$4=""),"",SUMIFS(Cancellations!$Q$5:$Q$104,Cancellations!$A$5:$A$104,"&gt;="&amp;Assumptions!$B$3,Cancellations!$A$5:$A$104,"&lt;="&amp;Assumptions!$B$4))</f>
        <v/>
      </c>
      <c r="C13" s="8" t="inlineStr">
        <is>
          <t>Scheduled hours minus recovered hours.</t>
        </is>
      </c>
      <c r="E13" s="22" t="inlineStr">
        <is>
          <t>Open</t>
        </is>
      </c>
      <c r="F13" s="10">
        <f>IF(OR(Assumptions!$B$3="",Assumptions!$B$4=""),"",COUNTIFS(Cancellations!$A$5:$A$104,"&gt;="&amp;Assumptions!$B$3,Cancellations!$A$5:$A$104,"&lt;="&amp;Assumptions!$B$4,Cancellations!$K$5:$K$104,E13))</f>
        <v/>
      </c>
      <c r="G13" s="44">
        <f>IF(OR(Assumptions!$B$3="",Assumptions!$B$4=""),"",SUMIFS(Cancellations!$I$5:$I$104,Cancellations!$A$5:$A$104,"&gt;="&amp;Assumptions!$B$3,Cancellations!$A$5:$A$104,"&lt;="&amp;Assumptions!$B$4,Cancellations!$K$5:$K$104,E13))</f>
        <v/>
      </c>
    </row>
    <row r="14" ht="31" customHeight="1">
      <c r="A14" s="12" t="inlineStr">
        <is>
          <t>Average Impact per Cancellation</t>
        </is>
      </c>
      <c r="B14" s="45">
        <f>IFERROR(B9/B5,"")</f>
        <v/>
      </c>
      <c r="C14" s="14" t="inlineStr">
        <is>
          <t>Net revenue impact divided by cancellation records.</t>
        </is>
      </c>
      <c r="E14" s="23" t="inlineStr">
        <is>
          <t>Rescheduled</t>
        </is>
      </c>
      <c r="F14" s="16">
        <f>IF(OR(Assumptions!$B$3="",Assumptions!$B$4=""),"",COUNTIFS(Cancellations!$A$5:$A$104,"&gt;="&amp;Assumptions!$B$3,Cancellations!$A$5:$A$104,"&lt;="&amp;Assumptions!$B$4,Cancellations!$K$5:$K$104,E14))</f>
        <v/>
      </c>
      <c r="G14" s="46">
        <f>IF(OR(Assumptions!$B$3="",Assumptions!$B$4=""),"",SUMIFS(Cancellations!$I$5:$I$104,Cancellations!$A$5:$A$104,"&gt;="&amp;Assumptions!$B$3,Cancellations!$A$5:$A$104,"&lt;="&amp;Assumptions!$B$4,Cancellations!$K$5:$K$104,E14))</f>
        <v/>
      </c>
    </row>
    <row r="15" ht="31" customHeight="1">
      <c r="A15" s="6" t="inlineStr">
        <is>
          <t>Records Needing Review</t>
        </is>
      </c>
      <c r="B15" s="7">
        <f>IF(OR(Assumptions!$B$3="",Assumptions!$B$4=""),"",COUNTIFS(Cancellations!$A$5:$A$104,"&gt;="&amp;Assumptions!$B$3,Cancellations!$A$5:$A$104,"&lt;="&amp;Assumptions!$B$4,Cancellations!$S$5:$S$104,"Review:*"))</f>
        <v/>
      </c>
      <c r="C15" s="8" t="inlineStr">
        <is>
          <t>Included records with a review alert.</t>
        </is>
      </c>
      <c r="E15" s="22" t="inlineStr">
        <is>
          <t>Partially Recovered</t>
        </is>
      </c>
      <c r="F15" s="10">
        <f>IF(OR(Assumptions!$B$3="",Assumptions!$B$4=""),"",COUNTIFS(Cancellations!$A$5:$A$104,"&gt;="&amp;Assumptions!$B$3,Cancellations!$A$5:$A$104,"&lt;="&amp;Assumptions!$B$4,Cancellations!$K$5:$K$104,E15))</f>
        <v/>
      </c>
      <c r="G15" s="44">
        <f>IF(OR(Assumptions!$B$3="",Assumptions!$B$4=""),"",SUMIFS(Cancellations!$I$5:$I$104,Cancellations!$A$5:$A$104,"&gt;="&amp;Assumptions!$B$3,Cancellations!$A$5:$A$104,"&lt;="&amp;Assumptions!$B$4,Cancellations!$K$5:$K$104,E15))</f>
        <v/>
      </c>
    </row>
    <row r="16" ht="31" customHeight="1">
      <c r="E16" s="23" t="inlineStr">
        <is>
          <t>Fully Recovered</t>
        </is>
      </c>
      <c r="F16" s="16">
        <f>IF(OR(Assumptions!$B$3="",Assumptions!$B$4=""),"",COUNTIFS(Cancellations!$A$5:$A$104,"&gt;="&amp;Assumptions!$B$3,Cancellations!$A$5:$A$104,"&lt;="&amp;Assumptions!$B$4,Cancellations!$K$5:$K$104,E16))</f>
        <v/>
      </c>
      <c r="G16" s="46">
        <f>IF(OR(Assumptions!$B$3="",Assumptions!$B$4=""),"",SUMIFS(Cancellations!$I$5:$I$104,Cancellations!$A$5:$A$104,"&gt;="&amp;Assumptions!$B$3,Cancellations!$A$5:$A$104,"&lt;="&amp;Assumptions!$B$4,Cancellations!$K$5:$K$104,E16))</f>
        <v/>
      </c>
    </row>
    <row r="17" ht="31" customHeight="1">
      <c r="E17" s="22" t="inlineStr">
        <is>
          <t>Closed - Not Recovered</t>
        </is>
      </c>
      <c r="F17" s="10">
        <f>IF(OR(Assumptions!$B$3="",Assumptions!$B$4=""),"",COUNTIFS(Cancellations!$A$5:$A$104,"&gt;="&amp;Assumptions!$B$3,Cancellations!$A$5:$A$104,"&lt;="&amp;Assumptions!$B$4,Cancellations!$K$5:$K$104,E17))</f>
        <v/>
      </c>
      <c r="G17" s="44">
        <f>IF(OR(Assumptions!$B$3="",Assumptions!$B$4=""),"",SUMIFS(Cancellations!$I$5:$I$104,Cancellations!$A$5:$A$104,"&gt;="&amp;Assumptions!$B$3,Cancellations!$A$5:$A$104,"&lt;="&amp;Assumptions!$B$4,Cancellations!$K$5:$K$104,E17))</f>
        <v/>
      </c>
    </row>
  </sheetData>
  <mergeCells count="1">
    <mergeCell ref="A1:N1"/>
  </mergeCells>
  <conditionalFormatting sqref="B9">
    <cfRule type="expression" priority="1" dxfId="0" stopIfTrue="1">
      <formula>AND(B9&lt;&gt;"",B9&gt;0)</formula>
    </cfRule>
    <cfRule type="expression" priority="2" dxfId="1" stopIfTrue="1">
      <formula>AND(B9&lt;&gt;"",B9&lt;=0)</formula>
    </cfRule>
  </conditionalFormatting>
  <conditionalFormatting sqref="B10">
    <cfRule type="expression" priority="3" dxfId="0" stopIfTrue="1">
      <formula>AND(B10&lt;&gt;"",B10&lt;Assumptions!$B$6)</formula>
    </cfRule>
    <cfRule type="expression" priority="4" dxfId="1" stopIfTrue="1">
      <formula>AND(B10&lt;&gt;"",B10&gt;=Assumptions!$B$6)</formula>
    </cfRule>
  </conditionalFormatting>
  <conditionalFormatting sqref="B15">
    <cfRule type="expression" priority="5" dxfId="0" stopIfTrue="1">
      <formula>AND(B15&lt;&gt;"",B15&gt;0)</formula>
    </cfRule>
  </conditionalFormatting>
  <pageMargins left="0.75" right="0.75" top="1" bottom="1" header="0.5" footer="0.5"/>
  <pageSetup orientation="landscape" fitToWidth="1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AD104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6" customWidth="1" min="1" max="1"/>
    <col width="22" customWidth="1" min="2" max="2"/>
    <col width="31" customWidth="1" min="3" max="3"/>
    <col width="24" customWidth="1" min="4" max="4"/>
    <col width="28" customWidth="1" min="5" max="5"/>
    <col width="25" customWidth="1" min="6" max="6"/>
    <col width="19" customWidth="1" min="7" max="7"/>
    <col width="16" customWidth="1" min="8" max="8"/>
    <col width="20" customWidth="1" min="9" max="9"/>
    <col width="17" customWidth="1" min="10" max="10"/>
    <col width="24" customWidth="1" min="11" max="11"/>
    <col width="16" customWidth="1" min="12" max="12"/>
    <col width="18" customWidth="1" min="13" max="13"/>
    <col width="18" customWidth="1" min="14" max="14"/>
    <col width="16" customWidth="1" min="15" max="15"/>
    <col width="19" customWidth="1" min="16" max="16"/>
    <col width="18" customWidth="1" min="17" max="17"/>
    <col width="15" customWidth="1" min="18" max="18"/>
    <col width="42" customWidth="1" min="19" max="19"/>
    <col hidden="1" width="13" customWidth="1" min="24" max="24"/>
    <col hidden="1" width="13" customWidth="1" min="25" max="25"/>
    <col hidden="1" width="13" customWidth="1" min="26" max="26"/>
    <col hidden="1" width="13" customWidth="1" min="27" max="27"/>
    <col hidden="1" width="13" customWidth="1" min="28" max="28"/>
    <col hidden="1" width="13" customWidth="1" min="29" max="29"/>
    <col hidden="1" width="13" customWidth="1" min="30" max="30"/>
  </cols>
  <sheetData>
    <row r="1" ht="28" customHeight="1">
      <c r="A1" s="1" t="inlineStr">
        <is>
          <t>Pest Control Canceled Service Revenue Impact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2" t="n"/>
      <c r="X1" t="inlineStr">
        <is>
          <t>Validation Helpers</t>
        </is>
      </c>
    </row>
    <row r="2" ht="20" customHeight="1">
      <c r="A2" s="24" t="inlineStr">
        <is>
          <t>Enter canceled visits and any related incremental credit or recovered visit. All sample customers, sites, technicians, routes, and transactions are fictional.</t>
        </is>
      </c>
      <c r="X2">
        <f>Assumptions!$B$9</f>
        <v/>
      </c>
      <c r="Y2">
        <f>Assumptions!$D$3</f>
        <v/>
      </c>
      <c r="Z2">
        <f>Assumptions!$E$3</f>
        <v/>
      </c>
      <c r="AA2">
        <f>Assumptions!$F$3</f>
        <v/>
      </c>
      <c r="AB2">
        <f>Assumptions!$G$3</f>
        <v/>
      </c>
      <c r="AC2">
        <f>Assumptions!$H$3</f>
        <v/>
      </c>
      <c r="AD2">
        <f>Assumptions!$I$3</f>
        <v/>
      </c>
    </row>
    <row r="3" ht="20" customHeight="1">
      <c r="A3" s="24" t="inlineStr">
        <is>
          <t>Yellow cells are editable. Formula columns remain blank until the required cancellation date and amount or hours are entered.</t>
        </is>
      </c>
      <c r="X3">
        <f>Assumptions!$B$10</f>
        <v/>
      </c>
      <c r="Y3">
        <f>Assumptions!$D$4</f>
        <v/>
      </c>
      <c r="Z3">
        <f>Assumptions!$E$4</f>
        <v/>
      </c>
      <c r="AA3">
        <f>Assumptions!$F$4</f>
        <v/>
      </c>
      <c r="AB3">
        <f>Assumptions!$G$4</f>
        <v/>
      </c>
      <c r="AC3">
        <f>Assumptions!$H$4</f>
        <v/>
      </c>
      <c r="AD3">
        <f>Assumptions!$I$4</f>
        <v/>
      </c>
    </row>
    <row r="4" ht="40" customHeight="1">
      <c r="A4" s="5" t="inlineStr">
        <is>
          <t>Cancellation Date</t>
        </is>
      </c>
      <c r="B4" s="5" t="inlineStr">
        <is>
          <t>Customer</t>
        </is>
      </c>
      <c r="C4" s="5" t="inlineStr">
        <is>
          <t>Service Site</t>
        </is>
      </c>
      <c r="D4" s="5" t="inlineStr">
        <is>
          <t>Pest Concern</t>
        </is>
      </c>
      <c r="E4" s="5" t="inlineStr">
        <is>
          <t>Service</t>
        </is>
      </c>
      <c r="F4" s="5" t="inlineStr">
        <is>
          <t>Technician</t>
        </is>
      </c>
      <c r="G4" s="5" t="inlineStr">
        <is>
          <t>Route</t>
        </is>
      </c>
      <c r="H4" s="5" t="inlineStr">
        <is>
          <t>Scheduled Hours</t>
        </is>
      </c>
      <c r="I4" s="5" t="inlineStr">
        <is>
          <t>Canceled Service Amount</t>
        </is>
      </c>
      <c r="J4" s="5" t="inlineStr">
        <is>
          <t>Responsibility</t>
        </is>
      </c>
      <c r="K4" s="5" t="inlineStr">
        <is>
          <t>Status</t>
        </is>
      </c>
      <c r="L4" s="5" t="inlineStr">
        <is>
          <t>Credit Amount</t>
        </is>
      </c>
      <c r="M4" s="5" t="inlineStr">
        <is>
          <t>Recovered Visit Date</t>
        </is>
      </c>
      <c r="N4" s="5" t="inlineStr">
        <is>
          <t>Recovered Amount</t>
        </is>
      </c>
      <c r="O4" s="5" t="inlineStr">
        <is>
          <t>Recovered Hours</t>
        </is>
      </c>
      <c r="P4" s="5" t="inlineStr">
        <is>
          <t>Net Revenue Impact</t>
        </is>
      </c>
      <c r="Q4" s="5" t="inlineStr">
        <is>
          <t>Net Capacity Hours</t>
        </is>
      </c>
      <c r="R4" s="5" t="inlineStr">
        <is>
          <t>Recovery Rate</t>
        </is>
      </c>
      <c r="S4" s="5" t="inlineStr">
        <is>
          <t>Review Alert</t>
        </is>
      </c>
      <c r="X4">
        <f>Assumptions!$B$7</f>
        <v/>
      </c>
      <c r="Y4">
        <f>Assumptions!$D$5</f>
        <v/>
      </c>
      <c r="Z4">
        <f>Assumptions!$E$5</f>
        <v/>
      </c>
      <c r="AA4">
        <f>Assumptions!$F$5</f>
        <v/>
      </c>
      <c r="AB4">
        <f>Assumptions!$G$5</f>
        <v/>
      </c>
      <c r="AC4">
        <f>Assumptions!$H$5</f>
        <v/>
      </c>
      <c r="AD4">
        <f>Assumptions!$I$5</f>
        <v/>
      </c>
    </row>
    <row r="5" ht="31" customHeight="1">
      <c r="A5" s="50" t="n">
        <v>46248</v>
      </c>
      <c r="B5" s="26" t="inlineStr">
        <is>
          <t>Fictional Customer 01</t>
        </is>
      </c>
      <c r="C5" s="26" t="inlineStr">
        <is>
          <t>Fictional Site 01, Sampletown, ZZ</t>
        </is>
      </c>
      <c r="D5" s="26" t="inlineStr">
        <is>
          <t>Ant Activity</t>
        </is>
      </c>
      <c r="E5" s="26" t="inlineStr">
        <is>
          <t>General Pest Visit</t>
        </is>
      </c>
      <c r="F5" s="26" t="inlineStr">
        <is>
          <t>Fictional Technician A</t>
        </is>
      </c>
      <c r="G5" s="26" t="inlineStr">
        <is>
          <t>Fiction Route 01</t>
        </is>
      </c>
      <c r="H5" s="51" t="n">
        <v>1.5</v>
      </c>
      <c r="I5" s="52" t="n">
        <v>185</v>
      </c>
      <c r="J5" s="29" t="inlineStr">
        <is>
          <t>Customer</t>
        </is>
      </c>
      <c r="K5" s="26" t="inlineStr">
        <is>
          <t>Fully Recovered</t>
        </is>
      </c>
      <c r="L5" s="53" t="n">
        <v>0</v>
      </c>
      <c r="M5" s="50" t="n">
        <v>46252</v>
      </c>
      <c r="N5" s="52" t="n">
        <v>185</v>
      </c>
      <c r="O5" s="51" t="n">
        <v>1.5</v>
      </c>
      <c r="P5" s="44">
        <f>IF(OR($A5="",$I5=""),"",IFERROR($I5+IF($L5="",0,$L5)-IF($N5="",0,$N5),""))</f>
        <v/>
      </c>
      <c r="Q5" s="54">
        <f>IF(OR($A5="",$H5=""),"",IFERROR($H5-IF($O5="",0,$O5),""))</f>
        <v/>
      </c>
      <c r="R5" s="32">
        <f>IF(OR($A5="",$I5="",$I5=0),"",IFERROR(IF($N5="",0,$N5)/$I5,""))</f>
        <v/>
      </c>
      <c r="S5" s="22">
        <f>IF($A5="","",IF(AND($M5&lt;&gt;"",$M5&lt;$A5),"Review: recovered date precedes cancellation",IF(AND($N5&lt;&gt;"",$N5&gt;0,$M5=""),"Review: recovered amount lacks date",IF(AND($M5&lt;&gt;"",OR($N5="",$N5=0)),"Review: recovered date lacks amount",IF(AND($L5&lt;&gt;"",$I5&lt;&gt;"",$L5&gt;$I5),"Review: credit exceeds canceled amount",IF(AND($O5&lt;&gt;"",$H5&lt;&gt;"",$O5&gt;$H5),"Review: recovered hours exceed canceled hours",IF(AND($K5="Fully Recovered",OR($M5="",$N5="",$N5=0)),"Review: fully recovered entry incomplete",IF(AND($K5="Closed - Not Recovered",OR($N5&gt;0,$O5&gt;0)),"Review: closed record contains recovery",IF(AND(OR($K5="Open",$K5="Rescheduled",$K5="Partially Recovered"),$X$7&lt;&gt;"",$X$7-$A5&gt;$X$8),"Review: open beyond age limit","")))))))))</f>
        <v/>
      </c>
      <c r="X5">
        <f>Assumptions!$B$8</f>
        <v/>
      </c>
      <c r="Y5">
        <f>Assumptions!$D$6</f>
        <v/>
      </c>
      <c r="Z5">
        <f>Assumptions!$E$6</f>
        <v/>
      </c>
      <c r="AA5">
        <f>Assumptions!$F$6</f>
        <v/>
      </c>
      <c r="AB5">
        <f>Assumptions!$G$6</f>
        <v/>
      </c>
      <c r="AC5">
        <f>Assumptions!$H$6</f>
        <v/>
      </c>
      <c r="AD5">
        <f>Assumptions!$I$6</f>
        <v/>
      </c>
    </row>
    <row r="6" ht="31" customHeight="1">
      <c r="A6" s="50" t="n">
        <v>46249</v>
      </c>
      <c r="B6" s="26" t="inlineStr">
        <is>
          <t>Fictional Customer 02</t>
        </is>
      </c>
      <c r="C6" s="26" t="inlineStr">
        <is>
          <t>Fictional Site 02, Imaginary County, ZZ</t>
        </is>
      </c>
      <c r="D6" s="26" t="inlineStr">
        <is>
          <t>Rodent Activity</t>
        </is>
      </c>
      <c r="E6" s="26" t="inlineStr">
        <is>
          <t>Rodent Monitoring Visit</t>
        </is>
      </c>
      <c r="F6" s="26" t="inlineStr">
        <is>
          <t>Fictional Technician B</t>
        </is>
      </c>
      <c r="G6" s="26" t="inlineStr">
        <is>
          <t>Fiction Route 02</t>
        </is>
      </c>
      <c r="H6" s="51" t="n">
        <v>2</v>
      </c>
      <c r="I6" s="52" t="n">
        <v>240</v>
      </c>
      <c r="J6" s="29" t="inlineStr">
        <is>
          <t>Customer</t>
        </is>
      </c>
      <c r="K6" s="26" t="inlineStr">
        <is>
          <t>Open</t>
        </is>
      </c>
      <c r="L6" s="53" t="n">
        <v>0</v>
      </c>
      <c r="M6" s="50" t="n"/>
      <c r="N6" s="52" t="n"/>
      <c r="O6" s="51" t="n"/>
      <c r="P6" s="46">
        <f>IF(OR($A6="",$I6=""),"",IFERROR($I6+IF($L6="",0,$L6)-IF($N6="",0,$N6),""))</f>
        <v/>
      </c>
      <c r="Q6" s="55">
        <f>IF(OR($A6="",$H6=""),"",IFERROR($H6-IF($O6="",0,$O6),""))</f>
        <v/>
      </c>
      <c r="R6" s="34">
        <f>IF(OR($A6="",$I6="",$I6=0),"",IFERROR(IF($N6="",0,$N6)/$I6,""))</f>
        <v/>
      </c>
      <c r="S6" s="23">
        <f>IF($A6="","",IF(AND($M6&lt;&gt;"",$M6&lt;$A6),"Review: recovered date precedes cancellation",IF(AND($N6&lt;&gt;"",$N6&gt;0,$M6=""),"Review: recovered amount lacks date",IF(AND($M6&lt;&gt;"",OR($N6="",$N6=0)),"Review: recovered date lacks amount",IF(AND($L6&lt;&gt;"",$I6&lt;&gt;"",$L6&gt;$I6),"Review: credit exceeds canceled amount",IF(AND($O6&lt;&gt;"",$H6&lt;&gt;"",$O6&gt;$H6),"Review: recovered hours exceed canceled hours",IF(AND($K6="Fully Recovered",OR($M6="",$N6="",$N6=0)),"Review: fully recovered entry incomplete",IF(AND($K6="Closed - Not Recovered",OR($N6&gt;0,$O6&gt;0)),"Review: closed record contains recovery",IF(AND(OR($K6="Open",$K6="Rescheduled",$K6="Partially Recovered"),$X$7&lt;&gt;"",$X$7-$A6&gt;$X$8),"Review: open beyond age limit","")))))))))</f>
        <v/>
      </c>
      <c r="X6">
        <f>Assumptions!$B$6</f>
        <v/>
      </c>
      <c r="Y6">
        <f>Assumptions!$D$7</f>
        <v/>
      </c>
      <c r="Z6">
        <f>Assumptions!$E$7</f>
        <v/>
      </c>
      <c r="AA6">
        <f>Assumptions!$F$7</f>
        <v/>
      </c>
      <c r="AB6">
        <f>Assumptions!$G$7</f>
        <v/>
      </c>
    </row>
    <row r="7" ht="31" customHeight="1">
      <c r="A7" s="50" t="n">
        <v>46252</v>
      </c>
      <c r="B7" s="26" t="inlineStr">
        <is>
          <t>Fictional Customer 03</t>
        </is>
      </c>
      <c r="C7" s="26" t="inlineStr">
        <is>
          <t>Fictional Site 03, Sampletown, ZZ</t>
        </is>
      </c>
      <c r="D7" s="26" t="inlineStr">
        <is>
          <t>Stinging Insect Activity</t>
        </is>
      </c>
      <c r="E7" s="26" t="inlineStr">
        <is>
          <t>Exterior Perimeter Visit</t>
        </is>
      </c>
      <c r="F7" s="26" t="inlineStr">
        <is>
          <t>Fictional Technician B</t>
        </is>
      </c>
      <c r="G7" s="26" t="inlineStr">
        <is>
          <t>Fiction Route 02</t>
        </is>
      </c>
      <c r="H7" s="51" t="n">
        <v>2.5</v>
      </c>
      <c r="I7" s="52" t="n">
        <v>320</v>
      </c>
      <c r="J7" s="29" t="inlineStr">
        <is>
          <t>Weather</t>
        </is>
      </c>
      <c r="K7" s="26" t="inlineStr">
        <is>
          <t>Fully Recovered</t>
        </is>
      </c>
      <c r="L7" s="53" t="n">
        <v>0</v>
      </c>
      <c r="M7" s="50" t="n">
        <v>46262</v>
      </c>
      <c r="N7" s="52" t="n">
        <v>320</v>
      </c>
      <c r="O7" s="51" t="n">
        <v>2.5</v>
      </c>
      <c r="P7" s="44">
        <f>IF(OR($A7="",$I7=""),"",IFERROR($I7+IF($L7="",0,$L7)-IF($N7="",0,$N7),""))</f>
        <v/>
      </c>
      <c r="Q7" s="54">
        <f>IF(OR($A7="",$H7=""),"",IFERROR($H7-IF($O7="",0,$O7),""))</f>
        <v/>
      </c>
      <c r="R7" s="32">
        <f>IF(OR($A7="",$I7="",$I7=0),"",IFERROR(IF($N7="",0,$N7)/$I7,""))</f>
        <v/>
      </c>
      <c r="S7" s="22">
        <f>IF($A7="","",IF(AND($M7&lt;&gt;"",$M7&lt;$A7),"Review: recovered date precedes cancellation",IF(AND($N7&lt;&gt;"",$N7&gt;0,$M7=""),"Review: recovered amount lacks date",IF(AND($M7&lt;&gt;"",OR($N7="",$N7=0)),"Review: recovered date lacks amount",IF(AND($L7&lt;&gt;"",$I7&lt;&gt;"",$L7&gt;$I7),"Review: credit exceeds canceled amount",IF(AND($O7&lt;&gt;"",$H7&lt;&gt;"",$O7&gt;$H7),"Review: recovered hours exceed canceled hours",IF(AND($K7="Fully Recovered",OR($M7="",$N7="",$N7=0)),"Review: fully recovered entry incomplete",IF(AND($K7="Closed - Not Recovered",OR($N7&gt;0,$O7&gt;0)),"Review: closed record contains recovery",IF(AND(OR($K7="Open",$K7="Rescheduled",$K7="Partially Recovered"),$X$7&lt;&gt;"",$X$7-$A7&gt;$X$8),"Review: open beyond age limit","")))))))))</f>
        <v/>
      </c>
      <c r="X7">
        <f>Assumptions!$B$4</f>
        <v/>
      </c>
      <c r="Y7">
        <f>Assumptions!$D$8</f>
        <v/>
      </c>
      <c r="AA7">
        <f>Assumptions!$F$8</f>
        <v/>
      </c>
    </row>
    <row r="8" ht="31" customHeight="1">
      <c r="A8" s="50" t="n">
        <v>46255</v>
      </c>
      <c r="B8" s="26" t="inlineStr">
        <is>
          <t>Fictional Customer 04</t>
        </is>
      </c>
      <c r="C8" s="26" t="inlineStr">
        <is>
          <t>Fictional Site 04, Imaginary County, ZZ</t>
        </is>
      </c>
      <c r="D8" s="26" t="inlineStr">
        <is>
          <t>Stored Product Activity</t>
        </is>
      </c>
      <c r="E8" s="26" t="inlineStr">
        <is>
          <t>Commercial Inspection Visit</t>
        </is>
      </c>
      <c r="F8" s="26" t="inlineStr">
        <is>
          <t>Fictional Technician C</t>
        </is>
      </c>
      <c r="G8" s="26" t="inlineStr">
        <is>
          <t>Fiction Route 03</t>
        </is>
      </c>
      <c r="H8" s="51" t="n">
        <v>1.25</v>
      </c>
      <c r="I8" s="52" t="n">
        <v>150</v>
      </c>
      <c r="J8" s="29" t="inlineStr">
        <is>
          <t>Company</t>
        </is>
      </c>
      <c r="K8" s="26" t="inlineStr">
        <is>
          <t>Partially Recovered</t>
        </is>
      </c>
      <c r="L8" s="53" t="n">
        <v>25</v>
      </c>
      <c r="M8" s="50" t="n">
        <v>46269</v>
      </c>
      <c r="N8" s="52" t="n">
        <v>100</v>
      </c>
      <c r="O8" s="51" t="n">
        <v>1</v>
      </c>
      <c r="P8" s="46">
        <f>IF(OR($A8="",$I8=""),"",IFERROR($I8+IF($L8="",0,$L8)-IF($N8="",0,$N8),""))</f>
        <v/>
      </c>
      <c r="Q8" s="55">
        <f>IF(OR($A8="",$H8=""),"",IFERROR($H8-IF($O8="",0,$O8),""))</f>
        <v/>
      </c>
      <c r="R8" s="34">
        <f>IF(OR($A8="",$I8="",$I8=0),"",IFERROR(IF($N8="",0,$N8)/$I8,""))</f>
        <v/>
      </c>
      <c r="S8" s="23">
        <f>IF($A8="","",IF(AND($M8&lt;&gt;"",$M8&lt;$A8),"Review: recovered date precedes cancellation",IF(AND($N8&lt;&gt;"",$N8&gt;0,$M8=""),"Review: recovered amount lacks date",IF(AND($M8&lt;&gt;"",OR($N8="",$N8=0)),"Review: recovered date lacks amount",IF(AND($L8&lt;&gt;"",$I8&lt;&gt;"",$L8&gt;$I8),"Review: credit exceeds canceled amount",IF(AND($O8&lt;&gt;"",$H8&lt;&gt;"",$O8&gt;$H8),"Review: recovered hours exceed canceled hours",IF(AND($K8="Fully Recovered",OR($M8="",$N8="",$N8=0)),"Review: fully recovered entry incomplete",IF(AND($K8="Closed - Not Recovered",OR($N8&gt;0,$O8&gt;0)),"Review: closed record contains recovery",IF(AND(OR($K8="Open",$K8="Rescheduled",$K8="Partially Recovered"),$X$7&lt;&gt;"",$X$7-$A8&gt;$X$8),"Review: open beyond age limit","")))))))))</f>
        <v/>
      </c>
      <c r="X8">
        <f>Assumptions!$B$5</f>
        <v/>
      </c>
    </row>
    <row r="9" ht="31" customHeight="1">
      <c r="A9" s="50" t="n">
        <v>46258</v>
      </c>
      <c r="B9" s="26" t="inlineStr">
        <is>
          <t>Fictional Customer 05</t>
        </is>
      </c>
      <c r="C9" s="26" t="inlineStr">
        <is>
          <t>Fictional Site 05, Sampletown, ZZ</t>
        </is>
      </c>
      <c r="D9" s="26" t="inlineStr">
        <is>
          <t>Occasional Invader</t>
        </is>
      </c>
      <c r="E9" s="26" t="inlineStr">
        <is>
          <t>Follow-Up Visit</t>
        </is>
      </c>
      <c r="F9" s="26" t="inlineStr">
        <is>
          <t>Fictional Technician D</t>
        </is>
      </c>
      <c r="G9" s="26" t="inlineStr">
        <is>
          <t>Fiction Route 04</t>
        </is>
      </c>
      <c r="H9" s="51" t="n">
        <v>1.75</v>
      </c>
      <c r="I9" s="52" t="n">
        <v>210</v>
      </c>
      <c r="J9" s="29" t="inlineStr">
        <is>
          <t>Access</t>
        </is>
      </c>
      <c r="K9" s="26" t="inlineStr">
        <is>
          <t>Closed - Not Recovered</t>
        </is>
      </c>
      <c r="L9" s="53" t="n">
        <v>0</v>
      </c>
      <c r="M9" s="50" t="n"/>
      <c r="N9" s="52" t="n"/>
      <c r="O9" s="51" t="n"/>
      <c r="P9" s="44">
        <f>IF(OR($A9="",$I9=""),"",IFERROR($I9+IF($L9="",0,$L9)-IF($N9="",0,$N9),""))</f>
        <v/>
      </c>
      <c r="Q9" s="54">
        <f>IF(OR($A9="",$H9=""),"",IFERROR($H9-IF($O9="",0,$O9),""))</f>
        <v/>
      </c>
      <c r="R9" s="32">
        <f>IF(OR($A9="",$I9="",$I9=0),"",IFERROR(IF($N9="",0,$N9)/$I9,""))</f>
        <v/>
      </c>
      <c r="S9" s="22">
        <f>IF($A9="","",IF(AND($M9&lt;&gt;"",$M9&lt;$A9),"Review: recovered date precedes cancellation",IF(AND($N9&lt;&gt;"",$N9&gt;0,$M9=""),"Review: recovered amount lacks date",IF(AND($M9&lt;&gt;"",OR($N9="",$N9=0)),"Review: recovered date lacks amount",IF(AND($L9&lt;&gt;"",$I9&lt;&gt;"",$L9&gt;$I9),"Review: credit exceeds canceled amount",IF(AND($O9&lt;&gt;"",$H9&lt;&gt;"",$O9&gt;$H9),"Review: recovered hours exceed canceled hours",IF(AND($K9="Fully Recovered",OR($M9="",$N9="",$N9=0)),"Review: fully recovered entry incomplete",IF(AND($K9="Closed - Not Recovered",OR($N9&gt;0,$O9&gt;0)),"Review: closed record contains recovery",IF(AND(OR($K9="Open",$K9="Rescheduled",$K9="Partially Recovered"),$X$7&lt;&gt;"",$X$7-$A9&gt;$X$8),"Review: open beyond age limit","")))))))))</f>
        <v/>
      </c>
    </row>
    <row r="10" ht="31" customHeight="1">
      <c r="A10" s="50" t="n">
        <v>46260</v>
      </c>
      <c r="B10" s="26" t="inlineStr">
        <is>
          <t>Fictional Customer 06</t>
        </is>
      </c>
      <c r="C10" s="26" t="inlineStr">
        <is>
          <t>Fictional Site 06, Imaginary County, ZZ</t>
        </is>
      </c>
      <c r="D10" s="26" t="inlineStr">
        <is>
          <t>Rodent Activity</t>
        </is>
      </c>
      <c r="E10" s="26" t="inlineStr">
        <is>
          <t>General Pest Visit</t>
        </is>
      </c>
      <c r="F10" s="26" t="inlineStr">
        <is>
          <t>Fictional Technician A</t>
        </is>
      </c>
      <c r="G10" s="26" t="inlineStr">
        <is>
          <t>Fiction Route 01</t>
        </is>
      </c>
      <c r="H10" s="51" t="n">
        <v>2.25</v>
      </c>
      <c r="I10" s="52" t="n">
        <v>275</v>
      </c>
      <c r="J10" s="29" t="inlineStr">
        <is>
          <t>Technician</t>
        </is>
      </c>
      <c r="K10" s="26" t="inlineStr">
        <is>
          <t>Partially Recovered</t>
        </is>
      </c>
      <c r="L10" s="53" t="n">
        <v>50</v>
      </c>
      <c r="M10" s="50" t="n">
        <v>46272</v>
      </c>
      <c r="N10" s="52" t="n">
        <v>200</v>
      </c>
      <c r="O10" s="51" t="n">
        <v>1.5</v>
      </c>
      <c r="P10" s="46">
        <f>IF(OR($A10="",$I10=""),"",IFERROR($I10+IF($L10="",0,$L10)-IF($N10="",0,$N10),""))</f>
        <v/>
      </c>
      <c r="Q10" s="55">
        <f>IF(OR($A10="",$H10=""),"",IFERROR($H10-IF($O10="",0,$O10),""))</f>
        <v/>
      </c>
      <c r="R10" s="34">
        <f>IF(OR($A10="",$I10="",$I10=0),"",IFERROR(IF($N10="",0,$N10)/$I10,""))</f>
        <v/>
      </c>
      <c r="S10" s="23">
        <f>IF($A10="","",IF(AND($M10&lt;&gt;"",$M10&lt;$A10),"Review: recovered date precedes cancellation",IF(AND($N10&lt;&gt;"",$N10&gt;0,$M10=""),"Review: recovered amount lacks date",IF(AND($M10&lt;&gt;"",OR($N10="",$N10=0)),"Review: recovered date lacks amount",IF(AND($L10&lt;&gt;"",$I10&lt;&gt;"",$L10&gt;$I10),"Review: credit exceeds canceled amount",IF(AND($O10&lt;&gt;"",$H10&lt;&gt;"",$O10&gt;$H10),"Review: recovered hours exceed canceled hours",IF(AND($K10="Fully Recovered",OR($M10="",$N10="",$N10=0)),"Review: fully recovered entry incomplete",IF(AND($K10="Closed - Not Recovered",OR($N10&gt;0,$O10&gt;0)),"Review: closed record contains recovery",IF(AND(OR($K10="Open",$K10="Rescheduled",$K10="Partially Recovered"),$X$7&lt;&gt;"",$X$7-$A10&gt;$X$8),"Review: open beyond age limit","")))))))))</f>
        <v/>
      </c>
    </row>
    <row r="11" ht="31" customHeight="1">
      <c r="A11" s="50" t="n">
        <v>46261</v>
      </c>
      <c r="B11" s="26" t="inlineStr">
        <is>
          <t>Fictional Customer 07</t>
        </is>
      </c>
      <c r="C11" s="26" t="inlineStr">
        <is>
          <t>Fictional Site 07, Sampletown, ZZ</t>
        </is>
      </c>
      <c r="D11" s="26" t="inlineStr">
        <is>
          <t>Ant Activity</t>
        </is>
      </c>
      <c r="E11" s="26" t="inlineStr">
        <is>
          <t>General Pest Visit</t>
        </is>
      </c>
      <c r="F11" s="26" t="inlineStr">
        <is>
          <t>Fictional Technician B</t>
        </is>
      </c>
      <c r="G11" s="26" t="inlineStr">
        <is>
          <t>Fiction Route 02</t>
        </is>
      </c>
      <c r="H11" s="51" t="n">
        <v>1.5</v>
      </c>
      <c r="I11" s="52" t="n">
        <v>195</v>
      </c>
      <c r="J11" s="29" t="inlineStr">
        <is>
          <t>Customer</t>
        </is>
      </c>
      <c r="K11" s="26" t="inlineStr">
        <is>
          <t>Rescheduled</t>
        </is>
      </c>
      <c r="L11" s="53" t="n">
        <v>0</v>
      </c>
      <c r="M11" s="50" t="n"/>
      <c r="N11" s="52" t="n"/>
      <c r="O11" s="51" t="n"/>
      <c r="P11" s="44">
        <f>IF(OR($A11="",$I11=""),"",IFERROR($I11+IF($L11="",0,$L11)-IF($N11="",0,$N11),""))</f>
        <v/>
      </c>
      <c r="Q11" s="54">
        <f>IF(OR($A11="",$H11=""),"",IFERROR($H11-IF($O11="",0,$O11),""))</f>
        <v/>
      </c>
      <c r="R11" s="32">
        <f>IF(OR($A11="",$I11="",$I11=0),"",IFERROR(IF($N11="",0,$N11)/$I11,""))</f>
        <v/>
      </c>
      <c r="S11" s="22">
        <f>IF($A11="","",IF(AND($M11&lt;&gt;"",$M11&lt;$A11),"Review: recovered date precedes cancellation",IF(AND($N11&lt;&gt;"",$N11&gt;0,$M11=""),"Review: recovered amount lacks date",IF(AND($M11&lt;&gt;"",OR($N11="",$N11=0)),"Review: recovered date lacks amount",IF(AND($L11&lt;&gt;"",$I11&lt;&gt;"",$L11&gt;$I11),"Review: credit exceeds canceled amount",IF(AND($O11&lt;&gt;"",$H11&lt;&gt;"",$O11&gt;$H11),"Review: recovered hours exceed canceled hours",IF(AND($K11="Fully Recovered",OR($M11="",$N11="",$N11=0)),"Review: fully recovered entry incomplete",IF(AND($K11="Closed - Not Recovered",OR($N11&gt;0,$O11&gt;0)),"Review: closed record contains recovery",IF(AND(OR($K11="Open",$K11="Rescheduled",$K11="Partially Recovered"),$X$7&lt;&gt;"",$X$7-$A11&gt;$X$8),"Review: open beyond age limit","")))))))))</f>
        <v/>
      </c>
    </row>
    <row r="12" ht="31" customHeight="1">
      <c r="A12" s="50" t="n">
        <v>46266</v>
      </c>
      <c r="B12" s="26" t="inlineStr">
        <is>
          <t>Fictional Customer 08</t>
        </is>
      </c>
      <c r="C12" s="26" t="inlineStr">
        <is>
          <t>Fictional Site 08, Imaginary County, ZZ</t>
        </is>
      </c>
      <c r="D12" s="26" t="inlineStr">
        <is>
          <t>Stored Product Activity</t>
        </is>
      </c>
      <c r="E12" s="26" t="inlineStr">
        <is>
          <t>Commercial Inspection Visit</t>
        </is>
      </c>
      <c r="F12" s="26" t="inlineStr">
        <is>
          <t>Fictional Technician C</t>
        </is>
      </c>
      <c r="G12" s="26" t="inlineStr">
        <is>
          <t>Fiction Route 03</t>
        </is>
      </c>
      <c r="H12" s="51" t="n">
        <v>3</v>
      </c>
      <c r="I12" s="52" t="n">
        <v>400</v>
      </c>
      <c r="J12" s="29" t="inlineStr">
        <is>
          <t>Other</t>
        </is>
      </c>
      <c r="K12" s="26" t="inlineStr">
        <is>
          <t>Fully Recovered</t>
        </is>
      </c>
      <c r="L12" s="53" t="n">
        <v>40</v>
      </c>
      <c r="M12" s="50" t="n">
        <v>46273</v>
      </c>
      <c r="N12" s="52" t="n">
        <v>440</v>
      </c>
      <c r="O12" s="51" t="n">
        <v>3</v>
      </c>
      <c r="P12" s="46">
        <f>IF(OR($A12="",$I12=""),"",IFERROR($I12+IF($L12="",0,$L12)-IF($N12="",0,$N12),""))</f>
        <v/>
      </c>
      <c r="Q12" s="55">
        <f>IF(OR($A12="",$H12=""),"",IFERROR($H12-IF($O12="",0,$O12),""))</f>
        <v/>
      </c>
      <c r="R12" s="34">
        <f>IF(OR($A12="",$I12="",$I12=0),"",IFERROR(IF($N12="",0,$N12)/$I12,""))</f>
        <v/>
      </c>
      <c r="S12" s="23">
        <f>IF($A12="","",IF(AND($M12&lt;&gt;"",$M12&lt;$A12),"Review: recovered date precedes cancellation",IF(AND($N12&lt;&gt;"",$N12&gt;0,$M12=""),"Review: recovered amount lacks date",IF(AND($M12&lt;&gt;"",OR($N12="",$N12=0)),"Review: recovered date lacks amount",IF(AND($L12&lt;&gt;"",$I12&lt;&gt;"",$L12&gt;$I12),"Review: credit exceeds canceled amount",IF(AND($O12&lt;&gt;"",$H12&lt;&gt;"",$O12&gt;$H12),"Review: recovered hours exceed canceled hours",IF(AND($K12="Fully Recovered",OR($M12="",$N12="",$N12=0)),"Review: fully recovered entry incomplete",IF(AND($K12="Closed - Not Recovered",OR($N12&gt;0,$O12&gt;0)),"Review: closed record contains recovery",IF(AND(OR($K12="Open",$K12="Rescheduled",$K12="Partially Recovered"),$X$7&lt;&gt;"",$X$7-$A12&gt;$X$8),"Review: open beyond age limit","")))))))))</f>
        <v/>
      </c>
    </row>
    <row r="13" ht="31" customHeight="1">
      <c r="A13" s="50" t="n">
        <v>46268</v>
      </c>
      <c r="B13" s="26" t="inlineStr">
        <is>
          <t>Fictional Customer 09</t>
        </is>
      </c>
      <c r="C13" s="26" t="inlineStr">
        <is>
          <t>Fictional Site 09, Sampletown, ZZ</t>
        </is>
      </c>
      <c r="D13" s="26" t="inlineStr">
        <is>
          <t>Occasional Invader</t>
        </is>
      </c>
      <c r="E13" s="26" t="inlineStr">
        <is>
          <t>Exterior Perimeter Visit</t>
        </is>
      </c>
      <c r="F13" s="26" t="inlineStr">
        <is>
          <t>Fictional Technician D</t>
        </is>
      </c>
      <c r="G13" s="26" t="inlineStr">
        <is>
          <t>Fiction Route 04</t>
        </is>
      </c>
      <c r="H13" s="51" t="n">
        <v>1</v>
      </c>
      <c r="I13" s="52" t="n">
        <v>130</v>
      </c>
      <c r="J13" s="29" t="inlineStr">
        <is>
          <t>Company</t>
        </is>
      </c>
      <c r="K13" s="26" t="inlineStr">
        <is>
          <t>Open</t>
        </is>
      </c>
      <c r="L13" s="53" t="n">
        <v>130</v>
      </c>
      <c r="M13" s="50" t="n"/>
      <c r="N13" s="52" t="n"/>
      <c r="O13" s="51" t="n"/>
      <c r="P13" s="44">
        <f>IF(OR($A13="",$I13=""),"",IFERROR($I13+IF($L13="",0,$L13)-IF($N13="",0,$N13),""))</f>
        <v/>
      </c>
      <c r="Q13" s="54">
        <f>IF(OR($A13="",$H13=""),"",IFERROR($H13-IF($O13="",0,$O13),""))</f>
        <v/>
      </c>
      <c r="R13" s="32">
        <f>IF(OR($A13="",$I13="",$I13=0),"",IFERROR(IF($N13="",0,$N13)/$I13,""))</f>
        <v/>
      </c>
      <c r="S13" s="22">
        <f>IF($A13="","",IF(AND($M13&lt;&gt;"",$M13&lt;$A13),"Review: recovered date precedes cancellation",IF(AND($N13&lt;&gt;"",$N13&gt;0,$M13=""),"Review: recovered amount lacks date",IF(AND($M13&lt;&gt;"",OR($N13="",$N13=0)),"Review: recovered date lacks amount",IF(AND($L13&lt;&gt;"",$I13&lt;&gt;"",$L13&gt;$I13),"Review: credit exceeds canceled amount",IF(AND($O13&lt;&gt;"",$H13&lt;&gt;"",$O13&gt;$H13),"Review: recovered hours exceed canceled hours",IF(AND($K13="Fully Recovered",OR($M13="",$N13="",$N13=0)),"Review: fully recovered entry incomplete",IF(AND($K13="Closed - Not Recovered",OR($N13&gt;0,$O13&gt;0)),"Review: closed record contains recovery",IF(AND(OR($K13="Open",$K13="Rescheduled",$K13="Partially Recovered"),$X$7&lt;&gt;"",$X$7-$A13&gt;$X$8),"Review: open beyond age limit","")))))))))</f>
        <v/>
      </c>
    </row>
    <row r="14" ht="31" customHeight="1">
      <c r="A14" s="50" t="n">
        <v>46276</v>
      </c>
      <c r="B14" s="26" t="inlineStr">
        <is>
          <t>Fictional Customer 10</t>
        </is>
      </c>
      <c r="C14" s="26" t="inlineStr">
        <is>
          <t>Fictional Site 10, Imaginary County, ZZ</t>
        </is>
      </c>
      <c r="D14" s="26" t="inlineStr">
        <is>
          <t>Stinging Insect Activity</t>
        </is>
      </c>
      <c r="E14" s="26" t="inlineStr">
        <is>
          <t>Follow-Up Visit</t>
        </is>
      </c>
      <c r="F14" s="26" t="inlineStr">
        <is>
          <t>Fictional Technician A</t>
        </is>
      </c>
      <c r="G14" s="26" t="inlineStr">
        <is>
          <t>Fiction Route 01</t>
        </is>
      </c>
      <c r="H14" s="51" t="n">
        <v>1.75</v>
      </c>
      <c r="I14" s="52" t="n">
        <v>225</v>
      </c>
      <c r="J14" s="29" t="inlineStr">
        <is>
          <t>Customer</t>
        </is>
      </c>
      <c r="K14" s="26" t="inlineStr">
        <is>
          <t>Fully Recovered</t>
        </is>
      </c>
      <c r="L14" s="53" t="n">
        <v>0</v>
      </c>
      <c r="M14" s="50" t="n">
        <v>46276</v>
      </c>
      <c r="N14" s="52" t="n">
        <v>225</v>
      </c>
      <c r="O14" s="51" t="n">
        <v>1.75</v>
      </c>
      <c r="P14" s="46">
        <f>IF(OR($A14="",$I14=""),"",IFERROR($I14+IF($L14="",0,$L14)-IF($N14="",0,$N14),""))</f>
        <v/>
      </c>
      <c r="Q14" s="55">
        <f>IF(OR($A14="",$H14=""),"",IFERROR($H14-IF($O14="",0,$O14),""))</f>
        <v/>
      </c>
      <c r="R14" s="34">
        <f>IF(OR($A14="",$I14="",$I14=0),"",IFERROR(IF($N14="",0,$N14)/$I14,""))</f>
        <v/>
      </c>
      <c r="S14" s="23">
        <f>IF($A14="","",IF(AND($M14&lt;&gt;"",$M14&lt;$A14),"Review: recovered date precedes cancellation",IF(AND($N14&lt;&gt;"",$N14&gt;0,$M14=""),"Review: recovered amount lacks date",IF(AND($M14&lt;&gt;"",OR($N14="",$N14=0)),"Review: recovered date lacks amount",IF(AND($L14&lt;&gt;"",$I14&lt;&gt;"",$L14&gt;$I14),"Review: credit exceeds canceled amount",IF(AND($O14&lt;&gt;"",$H14&lt;&gt;"",$O14&gt;$H14),"Review: recovered hours exceed canceled hours",IF(AND($K14="Fully Recovered",OR($M14="",$N14="",$N14=0)),"Review: fully recovered entry incomplete",IF(AND($K14="Closed - Not Recovered",OR($N14&gt;0,$O14&gt;0)),"Review: closed record contains recovery",IF(AND(OR($K14="Open",$K14="Rescheduled",$K14="Partially Recovered"),$X$7&lt;&gt;"",$X$7-$A14&gt;$X$8),"Review: open beyond age limit","")))))))))</f>
        <v/>
      </c>
    </row>
    <row r="15" ht="22" customHeight="1">
      <c r="A15" s="50" t="n"/>
      <c r="B15" s="26" t="n"/>
      <c r="C15" s="26" t="n"/>
      <c r="D15" s="26" t="n"/>
      <c r="E15" s="26" t="n"/>
      <c r="F15" s="26" t="n"/>
      <c r="G15" s="26" t="n"/>
      <c r="H15" s="51" t="n"/>
      <c r="I15" s="52" t="n"/>
      <c r="J15" s="29" t="n"/>
      <c r="K15" s="26" t="n"/>
      <c r="L15" s="53" t="n"/>
      <c r="M15" s="50" t="n"/>
      <c r="N15" s="52" t="n"/>
      <c r="O15" s="51" t="n"/>
      <c r="P15" s="44">
        <f>IF(OR($A15="",$I15=""),"",IFERROR($I15+IF($L15="",0,$L15)-IF($N15="",0,$N15),""))</f>
        <v/>
      </c>
      <c r="Q15" s="54">
        <f>IF(OR($A15="",$H15=""),"",IFERROR($H15-IF($O15="",0,$O15),""))</f>
        <v/>
      </c>
      <c r="R15" s="32">
        <f>IF(OR($A15="",$I15="",$I15=0),"",IFERROR(IF($N15="",0,$N15)/$I15,""))</f>
        <v/>
      </c>
      <c r="S15" s="22">
        <f>IF($A15="","",IF(AND($M15&lt;&gt;"",$M15&lt;$A15),"Review: recovered date precedes cancellation",IF(AND($N15&lt;&gt;"",$N15&gt;0,$M15=""),"Review: recovered amount lacks date",IF(AND($M15&lt;&gt;"",OR($N15="",$N15=0)),"Review: recovered date lacks amount",IF(AND($L15&lt;&gt;"",$I15&lt;&gt;"",$L15&gt;$I15),"Review: credit exceeds canceled amount",IF(AND($O15&lt;&gt;"",$H15&lt;&gt;"",$O15&gt;$H15),"Review: recovered hours exceed canceled hours",IF(AND($K15="Fully Recovered",OR($M15="",$N15="",$N15=0)),"Review: fully recovered entry incomplete",IF(AND($K15="Closed - Not Recovered",OR($N15&gt;0,$O15&gt;0)),"Review: closed record contains recovery",IF(AND(OR($K15="Open",$K15="Rescheduled",$K15="Partially Recovered"),$X$7&lt;&gt;"",$X$7-$A15&gt;$X$8),"Review: open beyond age limit","")))))))))</f>
        <v/>
      </c>
    </row>
    <row r="16" ht="22" customHeight="1">
      <c r="A16" s="50" t="n"/>
      <c r="B16" s="26" t="n"/>
      <c r="C16" s="26" t="n"/>
      <c r="D16" s="26" t="n"/>
      <c r="E16" s="26" t="n"/>
      <c r="F16" s="26" t="n"/>
      <c r="G16" s="26" t="n"/>
      <c r="H16" s="51" t="n"/>
      <c r="I16" s="52" t="n"/>
      <c r="J16" s="29" t="n"/>
      <c r="K16" s="26" t="n"/>
      <c r="L16" s="53" t="n"/>
      <c r="M16" s="50" t="n"/>
      <c r="N16" s="52" t="n"/>
      <c r="O16" s="51" t="n"/>
      <c r="P16" s="46">
        <f>IF(OR($A16="",$I16=""),"",IFERROR($I16+IF($L16="",0,$L16)-IF($N16="",0,$N16),""))</f>
        <v/>
      </c>
      <c r="Q16" s="55">
        <f>IF(OR($A16="",$H16=""),"",IFERROR($H16-IF($O16="",0,$O16),""))</f>
        <v/>
      </c>
      <c r="R16" s="34">
        <f>IF(OR($A16="",$I16="",$I16=0),"",IFERROR(IF($N16="",0,$N16)/$I16,""))</f>
        <v/>
      </c>
      <c r="S16" s="23">
        <f>IF($A16="","",IF(AND($M16&lt;&gt;"",$M16&lt;$A16),"Review: recovered date precedes cancellation",IF(AND($N16&lt;&gt;"",$N16&gt;0,$M16=""),"Review: recovered amount lacks date",IF(AND($M16&lt;&gt;"",OR($N16="",$N16=0)),"Review: recovered date lacks amount",IF(AND($L16&lt;&gt;"",$I16&lt;&gt;"",$L16&gt;$I16),"Review: credit exceeds canceled amount",IF(AND($O16&lt;&gt;"",$H16&lt;&gt;"",$O16&gt;$H16),"Review: recovered hours exceed canceled hours",IF(AND($K16="Fully Recovered",OR($M16="",$N16="",$N16=0)),"Review: fully recovered entry incomplete",IF(AND($K16="Closed - Not Recovered",OR($N16&gt;0,$O16&gt;0)),"Review: closed record contains recovery",IF(AND(OR($K16="Open",$K16="Rescheduled",$K16="Partially Recovered"),$X$7&lt;&gt;"",$X$7-$A16&gt;$X$8),"Review: open beyond age limit","")))))))))</f>
        <v/>
      </c>
    </row>
    <row r="17" ht="22" customHeight="1">
      <c r="A17" s="50" t="n"/>
      <c r="B17" s="26" t="n"/>
      <c r="C17" s="26" t="n"/>
      <c r="D17" s="26" t="n"/>
      <c r="E17" s="26" t="n"/>
      <c r="F17" s="26" t="n"/>
      <c r="G17" s="26" t="n"/>
      <c r="H17" s="51" t="n"/>
      <c r="I17" s="52" t="n"/>
      <c r="J17" s="29" t="n"/>
      <c r="K17" s="26" t="n"/>
      <c r="L17" s="53" t="n"/>
      <c r="M17" s="50" t="n"/>
      <c r="N17" s="52" t="n"/>
      <c r="O17" s="51" t="n"/>
      <c r="P17" s="44">
        <f>IF(OR($A17="",$I17=""),"",IFERROR($I17+IF($L17="",0,$L17)-IF($N17="",0,$N17),""))</f>
        <v/>
      </c>
      <c r="Q17" s="54">
        <f>IF(OR($A17="",$H17=""),"",IFERROR($H17-IF($O17="",0,$O17),""))</f>
        <v/>
      </c>
      <c r="R17" s="32">
        <f>IF(OR($A17="",$I17="",$I17=0),"",IFERROR(IF($N17="",0,$N17)/$I17,""))</f>
        <v/>
      </c>
      <c r="S17" s="22">
        <f>IF($A17="","",IF(AND($M17&lt;&gt;"",$M17&lt;$A17),"Review: recovered date precedes cancellation",IF(AND($N17&lt;&gt;"",$N17&gt;0,$M17=""),"Review: recovered amount lacks date",IF(AND($M17&lt;&gt;"",OR($N17="",$N17=0)),"Review: recovered date lacks amount",IF(AND($L17&lt;&gt;"",$I17&lt;&gt;"",$L17&gt;$I17),"Review: credit exceeds canceled amount",IF(AND($O17&lt;&gt;"",$H17&lt;&gt;"",$O17&gt;$H17),"Review: recovered hours exceed canceled hours",IF(AND($K17="Fully Recovered",OR($M17="",$N17="",$N17=0)),"Review: fully recovered entry incomplete",IF(AND($K17="Closed - Not Recovered",OR($N17&gt;0,$O17&gt;0)),"Review: closed record contains recovery",IF(AND(OR($K17="Open",$K17="Rescheduled",$K17="Partially Recovered"),$X$7&lt;&gt;"",$X$7-$A17&gt;$X$8),"Review: open beyond age limit","")))))))))</f>
        <v/>
      </c>
    </row>
    <row r="18" ht="22" customHeight="1">
      <c r="A18" s="50" t="n"/>
      <c r="B18" s="26" t="n"/>
      <c r="C18" s="26" t="n"/>
      <c r="D18" s="26" t="n"/>
      <c r="E18" s="26" t="n"/>
      <c r="F18" s="26" t="n"/>
      <c r="G18" s="26" t="n"/>
      <c r="H18" s="51" t="n"/>
      <c r="I18" s="52" t="n"/>
      <c r="J18" s="29" t="n"/>
      <c r="K18" s="26" t="n"/>
      <c r="L18" s="53" t="n"/>
      <c r="M18" s="50" t="n"/>
      <c r="N18" s="52" t="n"/>
      <c r="O18" s="51" t="n"/>
      <c r="P18" s="46">
        <f>IF(OR($A18="",$I18=""),"",IFERROR($I18+IF($L18="",0,$L18)-IF($N18="",0,$N18),""))</f>
        <v/>
      </c>
      <c r="Q18" s="55">
        <f>IF(OR($A18="",$H18=""),"",IFERROR($H18-IF($O18="",0,$O18),""))</f>
        <v/>
      </c>
      <c r="R18" s="34">
        <f>IF(OR($A18="",$I18="",$I18=0),"",IFERROR(IF($N18="",0,$N18)/$I18,""))</f>
        <v/>
      </c>
      <c r="S18" s="23">
        <f>IF($A18="","",IF(AND($M18&lt;&gt;"",$M18&lt;$A18),"Review: recovered date precedes cancellation",IF(AND($N18&lt;&gt;"",$N18&gt;0,$M18=""),"Review: recovered amount lacks date",IF(AND($M18&lt;&gt;"",OR($N18="",$N18=0)),"Review: recovered date lacks amount",IF(AND($L18&lt;&gt;"",$I18&lt;&gt;"",$L18&gt;$I18),"Review: credit exceeds canceled amount",IF(AND($O18&lt;&gt;"",$H18&lt;&gt;"",$O18&gt;$H18),"Review: recovered hours exceed canceled hours",IF(AND($K18="Fully Recovered",OR($M18="",$N18="",$N18=0)),"Review: fully recovered entry incomplete",IF(AND($K18="Closed - Not Recovered",OR($N18&gt;0,$O18&gt;0)),"Review: closed record contains recovery",IF(AND(OR($K18="Open",$K18="Rescheduled",$K18="Partially Recovered"),$X$7&lt;&gt;"",$X$7-$A18&gt;$X$8),"Review: open beyond age limit","")))))))))</f>
        <v/>
      </c>
    </row>
    <row r="19" ht="22" customHeight="1">
      <c r="A19" s="50" t="n"/>
      <c r="B19" s="26" t="n"/>
      <c r="C19" s="26" t="n"/>
      <c r="D19" s="26" t="n"/>
      <c r="E19" s="26" t="n"/>
      <c r="F19" s="26" t="n"/>
      <c r="G19" s="26" t="n"/>
      <c r="H19" s="51" t="n"/>
      <c r="I19" s="52" t="n"/>
      <c r="J19" s="29" t="n"/>
      <c r="K19" s="26" t="n"/>
      <c r="L19" s="53" t="n"/>
      <c r="M19" s="50" t="n"/>
      <c r="N19" s="52" t="n"/>
      <c r="O19" s="51" t="n"/>
      <c r="P19" s="44">
        <f>IF(OR($A19="",$I19=""),"",IFERROR($I19+IF($L19="",0,$L19)-IF($N19="",0,$N19),""))</f>
        <v/>
      </c>
      <c r="Q19" s="54">
        <f>IF(OR($A19="",$H19=""),"",IFERROR($H19-IF($O19="",0,$O19),""))</f>
        <v/>
      </c>
      <c r="R19" s="32">
        <f>IF(OR($A19="",$I19="",$I19=0),"",IFERROR(IF($N19="",0,$N19)/$I19,""))</f>
        <v/>
      </c>
      <c r="S19" s="22">
        <f>IF($A19="","",IF(AND($M19&lt;&gt;"",$M19&lt;$A19),"Review: recovered date precedes cancellation",IF(AND($N19&lt;&gt;"",$N19&gt;0,$M19=""),"Review: recovered amount lacks date",IF(AND($M19&lt;&gt;"",OR($N19="",$N19=0)),"Review: recovered date lacks amount",IF(AND($L19&lt;&gt;"",$I19&lt;&gt;"",$L19&gt;$I19),"Review: credit exceeds canceled amount",IF(AND($O19&lt;&gt;"",$H19&lt;&gt;"",$O19&gt;$H19),"Review: recovered hours exceed canceled hours",IF(AND($K19="Fully Recovered",OR($M19="",$N19="",$N19=0)),"Review: fully recovered entry incomplete",IF(AND($K19="Closed - Not Recovered",OR($N19&gt;0,$O19&gt;0)),"Review: closed record contains recovery",IF(AND(OR($K19="Open",$K19="Rescheduled",$K19="Partially Recovered"),$X$7&lt;&gt;"",$X$7-$A19&gt;$X$8),"Review: open beyond age limit","")))))))))</f>
        <v/>
      </c>
    </row>
    <row r="20" ht="22" customHeight="1">
      <c r="A20" s="50" t="n"/>
      <c r="B20" s="26" t="n"/>
      <c r="C20" s="26" t="n"/>
      <c r="D20" s="26" t="n"/>
      <c r="E20" s="26" t="n"/>
      <c r="F20" s="26" t="n"/>
      <c r="G20" s="26" t="n"/>
      <c r="H20" s="51" t="n"/>
      <c r="I20" s="52" t="n"/>
      <c r="J20" s="29" t="n"/>
      <c r="K20" s="26" t="n"/>
      <c r="L20" s="53" t="n"/>
      <c r="M20" s="50" t="n"/>
      <c r="N20" s="52" t="n"/>
      <c r="O20" s="51" t="n"/>
      <c r="P20" s="46">
        <f>IF(OR($A20="",$I20=""),"",IFERROR($I20+IF($L20="",0,$L20)-IF($N20="",0,$N20),""))</f>
        <v/>
      </c>
      <c r="Q20" s="55">
        <f>IF(OR($A20="",$H20=""),"",IFERROR($H20-IF($O20="",0,$O20),""))</f>
        <v/>
      </c>
      <c r="R20" s="34">
        <f>IF(OR($A20="",$I20="",$I20=0),"",IFERROR(IF($N20="",0,$N20)/$I20,""))</f>
        <v/>
      </c>
      <c r="S20" s="23">
        <f>IF($A20="","",IF(AND($M20&lt;&gt;"",$M20&lt;$A20),"Review: recovered date precedes cancellation",IF(AND($N20&lt;&gt;"",$N20&gt;0,$M20=""),"Review: recovered amount lacks date",IF(AND($M20&lt;&gt;"",OR($N20="",$N20=0)),"Review: recovered date lacks amount",IF(AND($L20&lt;&gt;"",$I20&lt;&gt;"",$L20&gt;$I20),"Review: credit exceeds canceled amount",IF(AND($O20&lt;&gt;"",$H20&lt;&gt;"",$O20&gt;$H20),"Review: recovered hours exceed canceled hours",IF(AND($K20="Fully Recovered",OR($M20="",$N20="",$N20=0)),"Review: fully recovered entry incomplete",IF(AND($K20="Closed - Not Recovered",OR($N20&gt;0,$O20&gt;0)),"Review: closed record contains recovery",IF(AND(OR($K20="Open",$K20="Rescheduled",$K20="Partially Recovered"),$X$7&lt;&gt;"",$X$7-$A20&gt;$X$8),"Review: open beyond age limit","")))))))))</f>
        <v/>
      </c>
    </row>
    <row r="21" ht="22" customHeight="1">
      <c r="A21" s="50" t="n"/>
      <c r="B21" s="26" t="n"/>
      <c r="C21" s="26" t="n"/>
      <c r="D21" s="26" t="n"/>
      <c r="E21" s="26" t="n"/>
      <c r="F21" s="26" t="n"/>
      <c r="G21" s="26" t="n"/>
      <c r="H21" s="51" t="n"/>
      <c r="I21" s="52" t="n"/>
      <c r="J21" s="29" t="n"/>
      <c r="K21" s="26" t="n"/>
      <c r="L21" s="53" t="n"/>
      <c r="M21" s="50" t="n"/>
      <c r="N21" s="52" t="n"/>
      <c r="O21" s="51" t="n"/>
      <c r="P21" s="44">
        <f>IF(OR($A21="",$I21=""),"",IFERROR($I21+IF($L21="",0,$L21)-IF($N21="",0,$N21),""))</f>
        <v/>
      </c>
      <c r="Q21" s="54">
        <f>IF(OR($A21="",$H21=""),"",IFERROR($H21-IF($O21="",0,$O21),""))</f>
        <v/>
      </c>
      <c r="R21" s="32">
        <f>IF(OR($A21="",$I21="",$I21=0),"",IFERROR(IF($N21="",0,$N21)/$I21,""))</f>
        <v/>
      </c>
      <c r="S21" s="22">
        <f>IF($A21="","",IF(AND($M21&lt;&gt;"",$M21&lt;$A21),"Review: recovered date precedes cancellation",IF(AND($N21&lt;&gt;"",$N21&gt;0,$M21=""),"Review: recovered amount lacks date",IF(AND($M21&lt;&gt;"",OR($N21="",$N21=0)),"Review: recovered date lacks amount",IF(AND($L21&lt;&gt;"",$I21&lt;&gt;"",$L21&gt;$I21),"Review: credit exceeds canceled amount",IF(AND($O21&lt;&gt;"",$H21&lt;&gt;"",$O21&gt;$H21),"Review: recovered hours exceed canceled hours",IF(AND($K21="Fully Recovered",OR($M21="",$N21="",$N21=0)),"Review: fully recovered entry incomplete",IF(AND($K21="Closed - Not Recovered",OR($N21&gt;0,$O21&gt;0)),"Review: closed record contains recovery",IF(AND(OR($K21="Open",$K21="Rescheduled",$K21="Partially Recovered"),$X$7&lt;&gt;"",$X$7-$A21&gt;$X$8),"Review: open beyond age limit","")))))))))</f>
        <v/>
      </c>
    </row>
    <row r="22" ht="22" customHeight="1">
      <c r="A22" s="50" t="n"/>
      <c r="B22" s="26" t="n"/>
      <c r="C22" s="26" t="n"/>
      <c r="D22" s="26" t="n"/>
      <c r="E22" s="26" t="n"/>
      <c r="F22" s="26" t="n"/>
      <c r="G22" s="26" t="n"/>
      <c r="H22" s="51" t="n"/>
      <c r="I22" s="52" t="n"/>
      <c r="J22" s="29" t="n"/>
      <c r="K22" s="26" t="n"/>
      <c r="L22" s="53" t="n"/>
      <c r="M22" s="50" t="n"/>
      <c r="N22" s="52" t="n"/>
      <c r="O22" s="51" t="n"/>
      <c r="P22" s="46">
        <f>IF(OR($A22="",$I22=""),"",IFERROR($I22+IF($L22="",0,$L22)-IF($N22="",0,$N22),""))</f>
        <v/>
      </c>
      <c r="Q22" s="55">
        <f>IF(OR($A22="",$H22=""),"",IFERROR($H22-IF($O22="",0,$O22),""))</f>
        <v/>
      </c>
      <c r="R22" s="34">
        <f>IF(OR($A22="",$I22="",$I22=0),"",IFERROR(IF($N22="",0,$N22)/$I22,""))</f>
        <v/>
      </c>
      <c r="S22" s="23">
        <f>IF($A22="","",IF(AND($M22&lt;&gt;"",$M22&lt;$A22),"Review: recovered date precedes cancellation",IF(AND($N22&lt;&gt;"",$N22&gt;0,$M22=""),"Review: recovered amount lacks date",IF(AND($M22&lt;&gt;"",OR($N22="",$N22=0)),"Review: recovered date lacks amount",IF(AND($L22&lt;&gt;"",$I22&lt;&gt;"",$L22&gt;$I22),"Review: credit exceeds canceled amount",IF(AND($O22&lt;&gt;"",$H22&lt;&gt;"",$O22&gt;$H22),"Review: recovered hours exceed canceled hours",IF(AND($K22="Fully Recovered",OR($M22="",$N22="",$N22=0)),"Review: fully recovered entry incomplete",IF(AND($K22="Closed - Not Recovered",OR($N22&gt;0,$O22&gt;0)),"Review: closed record contains recovery",IF(AND(OR($K22="Open",$K22="Rescheduled",$K22="Partially Recovered"),$X$7&lt;&gt;"",$X$7-$A22&gt;$X$8),"Review: open beyond age limit","")))))))))</f>
        <v/>
      </c>
    </row>
    <row r="23" ht="22" customHeight="1">
      <c r="A23" s="50" t="n"/>
      <c r="B23" s="26" t="n"/>
      <c r="C23" s="26" t="n"/>
      <c r="D23" s="26" t="n"/>
      <c r="E23" s="26" t="n"/>
      <c r="F23" s="26" t="n"/>
      <c r="G23" s="26" t="n"/>
      <c r="H23" s="51" t="n"/>
      <c r="I23" s="52" t="n"/>
      <c r="J23" s="29" t="n"/>
      <c r="K23" s="26" t="n"/>
      <c r="L23" s="53" t="n"/>
      <c r="M23" s="50" t="n"/>
      <c r="N23" s="52" t="n"/>
      <c r="O23" s="51" t="n"/>
      <c r="P23" s="44">
        <f>IF(OR($A23="",$I23=""),"",IFERROR($I23+IF($L23="",0,$L23)-IF($N23="",0,$N23),""))</f>
        <v/>
      </c>
      <c r="Q23" s="54">
        <f>IF(OR($A23="",$H23=""),"",IFERROR($H23-IF($O23="",0,$O23),""))</f>
        <v/>
      </c>
      <c r="R23" s="32">
        <f>IF(OR($A23="",$I23="",$I23=0),"",IFERROR(IF($N23="",0,$N23)/$I23,""))</f>
        <v/>
      </c>
      <c r="S23" s="22">
        <f>IF($A23="","",IF(AND($M23&lt;&gt;"",$M23&lt;$A23),"Review: recovered date precedes cancellation",IF(AND($N23&lt;&gt;"",$N23&gt;0,$M23=""),"Review: recovered amount lacks date",IF(AND($M23&lt;&gt;"",OR($N23="",$N23=0)),"Review: recovered date lacks amount",IF(AND($L23&lt;&gt;"",$I23&lt;&gt;"",$L23&gt;$I23),"Review: credit exceeds canceled amount",IF(AND($O23&lt;&gt;"",$H23&lt;&gt;"",$O23&gt;$H23),"Review: recovered hours exceed canceled hours",IF(AND($K23="Fully Recovered",OR($M23="",$N23="",$N23=0)),"Review: fully recovered entry incomplete",IF(AND($K23="Closed - Not Recovered",OR($N23&gt;0,$O23&gt;0)),"Review: closed record contains recovery",IF(AND(OR($K23="Open",$K23="Rescheduled",$K23="Partially Recovered"),$X$7&lt;&gt;"",$X$7-$A23&gt;$X$8),"Review: open beyond age limit","")))))))))</f>
        <v/>
      </c>
    </row>
    <row r="24" ht="22" customHeight="1">
      <c r="A24" s="50" t="n"/>
      <c r="B24" s="26" t="n"/>
      <c r="C24" s="26" t="n"/>
      <c r="D24" s="26" t="n"/>
      <c r="E24" s="26" t="n"/>
      <c r="F24" s="26" t="n"/>
      <c r="G24" s="26" t="n"/>
      <c r="H24" s="51" t="n"/>
      <c r="I24" s="52" t="n"/>
      <c r="J24" s="29" t="n"/>
      <c r="K24" s="26" t="n"/>
      <c r="L24" s="53" t="n"/>
      <c r="M24" s="50" t="n"/>
      <c r="N24" s="52" t="n"/>
      <c r="O24" s="51" t="n"/>
      <c r="P24" s="46">
        <f>IF(OR($A24="",$I24=""),"",IFERROR($I24+IF($L24="",0,$L24)-IF($N24="",0,$N24),""))</f>
        <v/>
      </c>
      <c r="Q24" s="55">
        <f>IF(OR($A24="",$H24=""),"",IFERROR($H24-IF($O24="",0,$O24),""))</f>
        <v/>
      </c>
      <c r="R24" s="34">
        <f>IF(OR($A24="",$I24="",$I24=0),"",IFERROR(IF($N24="",0,$N24)/$I24,""))</f>
        <v/>
      </c>
      <c r="S24" s="23">
        <f>IF($A24="","",IF(AND($M24&lt;&gt;"",$M24&lt;$A24),"Review: recovered date precedes cancellation",IF(AND($N24&lt;&gt;"",$N24&gt;0,$M24=""),"Review: recovered amount lacks date",IF(AND($M24&lt;&gt;"",OR($N24="",$N24=0)),"Review: recovered date lacks amount",IF(AND($L24&lt;&gt;"",$I24&lt;&gt;"",$L24&gt;$I24),"Review: credit exceeds canceled amount",IF(AND($O24&lt;&gt;"",$H24&lt;&gt;"",$O24&gt;$H24),"Review: recovered hours exceed canceled hours",IF(AND($K24="Fully Recovered",OR($M24="",$N24="",$N24=0)),"Review: fully recovered entry incomplete",IF(AND($K24="Closed - Not Recovered",OR($N24&gt;0,$O24&gt;0)),"Review: closed record contains recovery",IF(AND(OR($K24="Open",$K24="Rescheduled",$K24="Partially Recovered"),$X$7&lt;&gt;"",$X$7-$A24&gt;$X$8),"Review: open beyond age limit","")))))))))</f>
        <v/>
      </c>
    </row>
    <row r="25" ht="22" customHeight="1">
      <c r="A25" s="50" t="n"/>
      <c r="B25" s="26" t="n"/>
      <c r="C25" s="26" t="n"/>
      <c r="D25" s="26" t="n"/>
      <c r="E25" s="26" t="n"/>
      <c r="F25" s="26" t="n"/>
      <c r="G25" s="26" t="n"/>
      <c r="H25" s="51" t="n"/>
      <c r="I25" s="52" t="n"/>
      <c r="J25" s="29" t="n"/>
      <c r="K25" s="26" t="n"/>
      <c r="L25" s="53" t="n"/>
      <c r="M25" s="50" t="n"/>
      <c r="N25" s="52" t="n"/>
      <c r="O25" s="51" t="n"/>
      <c r="P25" s="44">
        <f>IF(OR($A25="",$I25=""),"",IFERROR($I25+IF($L25="",0,$L25)-IF($N25="",0,$N25),""))</f>
        <v/>
      </c>
      <c r="Q25" s="54">
        <f>IF(OR($A25="",$H25=""),"",IFERROR($H25-IF($O25="",0,$O25),""))</f>
        <v/>
      </c>
      <c r="R25" s="32">
        <f>IF(OR($A25="",$I25="",$I25=0),"",IFERROR(IF($N25="",0,$N25)/$I25,""))</f>
        <v/>
      </c>
      <c r="S25" s="22">
        <f>IF($A25="","",IF(AND($M25&lt;&gt;"",$M25&lt;$A25),"Review: recovered date precedes cancellation",IF(AND($N25&lt;&gt;"",$N25&gt;0,$M25=""),"Review: recovered amount lacks date",IF(AND($M25&lt;&gt;"",OR($N25="",$N25=0)),"Review: recovered date lacks amount",IF(AND($L25&lt;&gt;"",$I25&lt;&gt;"",$L25&gt;$I25),"Review: credit exceeds canceled amount",IF(AND($O25&lt;&gt;"",$H25&lt;&gt;"",$O25&gt;$H25),"Review: recovered hours exceed canceled hours",IF(AND($K25="Fully Recovered",OR($M25="",$N25="",$N25=0)),"Review: fully recovered entry incomplete",IF(AND($K25="Closed - Not Recovered",OR($N25&gt;0,$O25&gt;0)),"Review: closed record contains recovery",IF(AND(OR($K25="Open",$K25="Rescheduled",$K25="Partially Recovered"),$X$7&lt;&gt;"",$X$7-$A25&gt;$X$8),"Review: open beyond age limit","")))))))))</f>
        <v/>
      </c>
    </row>
    <row r="26" ht="22" customHeight="1">
      <c r="A26" s="50" t="n"/>
      <c r="B26" s="26" t="n"/>
      <c r="C26" s="26" t="n"/>
      <c r="D26" s="26" t="n"/>
      <c r="E26" s="26" t="n"/>
      <c r="F26" s="26" t="n"/>
      <c r="G26" s="26" t="n"/>
      <c r="H26" s="51" t="n"/>
      <c r="I26" s="52" t="n"/>
      <c r="J26" s="29" t="n"/>
      <c r="K26" s="26" t="n"/>
      <c r="L26" s="53" t="n"/>
      <c r="M26" s="50" t="n"/>
      <c r="N26" s="52" t="n"/>
      <c r="O26" s="51" t="n"/>
      <c r="P26" s="46">
        <f>IF(OR($A26="",$I26=""),"",IFERROR($I26+IF($L26="",0,$L26)-IF($N26="",0,$N26),""))</f>
        <v/>
      </c>
      <c r="Q26" s="55">
        <f>IF(OR($A26="",$H26=""),"",IFERROR($H26-IF($O26="",0,$O26),""))</f>
        <v/>
      </c>
      <c r="R26" s="34">
        <f>IF(OR($A26="",$I26="",$I26=0),"",IFERROR(IF($N26="",0,$N26)/$I26,""))</f>
        <v/>
      </c>
      <c r="S26" s="23">
        <f>IF($A26="","",IF(AND($M26&lt;&gt;"",$M26&lt;$A26),"Review: recovered date precedes cancellation",IF(AND($N26&lt;&gt;"",$N26&gt;0,$M26=""),"Review: recovered amount lacks date",IF(AND($M26&lt;&gt;"",OR($N26="",$N26=0)),"Review: recovered date lacks amount",IF(AND($L26&lt;&gt;"",$I26&lt;&gt;"",$L26&gt;$I26),"Review: credit exceeds canceled amount",IF(AND($O26&lt;&gt;"",$H26&lt;&gt;"",$O26&gt;$H26),"Review: recovered hours exceed canceled hours",IF(AND($K26="Fully Recovered",OR($M26="",$N26="",$N26=0)),"Review: fully recovered entry incomplete",IF(AND($K26="Closed - Not Recovered",OR($N26&gt;0,$O26&gt;0)),"Review: closed record contains recovery",IF(AND(OR($K26="Open",$K26="Rescheduled",$K26="Partially Recovered"),$X$7&lt;&gt;"",$X$7-$A26&gt;$X$8),"Review: open beyond age limit","")))))))))</f>
        <v/>
      </c>
    </row>
    <row r="27" ht="22" customHeight="1">
      <c r="A27" s="50" t="n"/>
      <c r="B27" s="26" t="n"/>
      <c r="C27" s="26" t="n"/>
      <c r="D27" s="26" t="n"/>
      <c r="E27" s="26" t="n"/>
      <c r="F27" s="26" t="n"/>
      <c r="G27" s="26" t="n"/>
      <c r="H27" s="51" t="n"/>
      <c r="I27" s="52" t="n"/>
      <c r="J27" s="29" t="n"/>
      <c r="K27" s="26" t="n"/>
      <c r="L27" s="53" t="n"/>
      <c r="M27" s="50" t="n"/>
      <c r="N27" s="52" t="n"/>
      <c r="O27" s="51" t="n"/>
      <c r="P27" s="44">
        <f>IF(OR($A27="",$I27=""),"",IFERROR($I27+IF($L27="",0,$L27)-IF($N27="",0,$N27),""))</f>
        <v/>
      </c>
      <c r="Q27" s="54">
        <f>IF(OR($A27="",$H27=""),"",IFERROR($H27-IF($O27="",0,$O27),""))</f>
        <v/>
      </c>
      <c r="R27" s="32">
        <f>IF(OR($A27="",$I27="",$I27=0),"",IFERROR(IF($N27="",0,$N27)/$I27,""))</f>
        <v/>
      </c>
      <c r="S27" s="22">
        <f>IF($A27="","",IF(AND($M27&lt;&gt;"",$M27&lt;$A27),"Review: recovered date precedes cancellation",IF(AND($N27&lt;&gt;"",$N27&gt;0,$M27=""),"Review: recovered amount lacks date",IF(AND($M27&lt;&gt;"",OR($N27="",$N27=0)),"Review: recovered date lacks amount",IF(AND($L27&lt;&gt;"",$I27&lt;&gt;"",$L27&gt;$I27),"Review: credit exceeds canceled amount",IF(AND($O27&lt;&gt;"",$H27&lt;&gt;"",$O27&gt;$H27),"Review: recovered hours exceed canceled hours",IF(AND($K27="Fully Recovered",OR($M27="",$N27="",$N27=0)),"Review: fully recovered entry incomplete",IF(AND($K27="Closed - Not Recovered",OR($N27&gt;0,$O27&gt;0)),"Review: closed record contains recovery",IF(AND(OR($K27="Open",$K27="Rescheduled",$K27="Partially Recovered"),$X$7&lt;&gt;"",$X$7-$A27&gt;$X$8),"Review: open beyond age limit","")))))))))</f>
        <v/>
      </c>
    </row>
    <row r="28" ht="22" customHeight="1">
      <c r="A28" s="50" t="n"/>
      <c r="B28" s="26" t="n"/>
      <c r="C28" s="26" t="n"/>
      <c r="D28" s="26" t="n"/>
      <c r="E28" s="26" t="n"/>
      <c r="F28" s="26" t="n"/>
      <c r="G28" s="26" t="n"/>
      <c r="H28" s="51" t="n"/>
      <c r="I28" s="52" t="n"/>
      <c r="J28" s="29" t="n"/>
      <c r="K28" s="26" t="n"/>
      <c r="L28" s="53" t="n"/>
      <c r="M28" s="50" t="n"/>
      <c r="N28" s="52" t="n"/>
      <c r="O28" s="51" t="n"/>
      <c r="P28" s="46">
        <f>IF(OR($A28="",$I28=""),"",IFERROR($I28+IF($L28="",0,$L28)-IF($N28="",0,$N28),""))</f>
        <v/>
      </c>
      <c r="Q28" s="55">
        <f>IF(OR($A28="",$H28=""),"",IFERROR($H28-IF($O28="",0,$O28),""))</f>
        <v/>
      </c>
      <c r="R28" s="34">
        <f>IF(OR($A28="",$I28="",$I28=0),"",IFERROR(IF($N28="",0,$N28)/$I28,""))</f>
        <v/>
      </c>
      <c r="S28" s="23">
        <f>IF($A28="","",IF(AND($M28&lt;&gt;"",$M28&lt;$A28),"Review: recovered date precedes cancellation",IF(AND($N28&lt;&gt;"",$N28&gt;0,$M28=""),"Review: recovered amount lacks date",IF(AND($M28&lt;&gt;"",OR($N28="",$N28=0)),"Review: recovered date lacks amount",IF(AND($L28&lt;&gt;"",$I28&lt;&gt;"",$L28&gt;$I28),"Review: credit exceeds canceled amount",IF(AND($O28&lt;&gt;"",$H28&lt;&gt;"",$O28&gt;$H28),"Review: recovered hours exceed canceled hours",IF(AND($K28="Fully Recovered",OR($M28="",$N28="",$N28=0)),"Review: fully recovered entry incomplete",IF(AND($K28="Closed - Not Recovered",OR($N28&gt;0,$O28&gt;0)),"Review: closed record contains recovery",IF(AND(OR($K28="Open",$K28="Rescheduled",$K28="Partially Recovered"),$X$7&lt;&gt;"",$X$7-$A28&gt;$X$8),"Review: open beyond age limit","")))))))))</f>
        <v/>
      </c>
    </row>
    <row r="29" ht="22" customHeight="1">
      <c r="A29" s="50" t="n"/>
      <c r="B29" s="26" t="n"/>
      <c r="C29" s="26" t="n"/>
      <c r="D29" s="26" t="n"/>
      <c r="E29" s="26" t="n"/>
      <c r="F29" s="26" t="n"/>
      <c r="G29" s="26" t="n"/>
      <c r="H29" s="51" t="n"/>
      <c r="I29" s="52" t="n"/>
      <c r="J29" s="29" t="n"/>
      <c r="K29" s="26" t="n"/>
      <c r="L29" s="53" t="n"/>
      <c r="M29" s="50" t="n"/>
      <c r="N29" s="52" t="n"/>
      <c r="O29" s="51" t="n"/>
      <c r="P29" s="44">
        <f>IF(OR($A29="",$I29=""),"",IFERROR($I29+IF($L29="",0,$L29)-IF($N29="",0,$N29),""))</f>
        <v/>
      </c>
      <c r="Q29" s="54">
        <f>IF(OR($A29="",$H29=""),"",IFERROR($H29-IF($O29="",0,$O29),""))</f>
        <v/>
      </c>
      <c r="R29" s="32">
        <f>IF(OR($A29="",$I29="",$I29=0),"",IFERROR(IF($N29="",0,$N29)/$I29,""))</f>
        <v/>
      </c>
      <c r="S29" s="22">
        <f>IF($A29="","",IF(AND($M29&lt;&gt;"",$M29&lt;$A29),"Review: recovered date precedes cancellation",IF(AND($N29&lt;&gt;"",$N29&gt;0,$M29=""),"Review: recovered amount lacks date",IF(AND($M29&lt;&gt;"",OR($N29="",$N29=0)),"Review: recovered date lacks amount",IF(AND($L29&lt;&gt;"",$I29&lt;&gt;"",$L29&gt;$I29),"Review: credit exceeds canceled amount",IF(AND($O29&lt;&gt;"",$H29&lt;&gt;"",$O29&gt;$H29),"Review: recovered hours exceed canceled hours",IF(AND($K29="Fully Recovered",OR($M29="",$N29="",$N29=0)),"Review: fully recovered entry incomplete",IF(AND($K29="Closed - Not Recovered",OR($N29&gt;0,$O29&gt;0)),"Review: closed record contains recovery",IF(AND(OR($K29="Open",$K29="Rescheduled",$K29="Partially Recovered"),$X$7&lt;&gt;"",$X$7-$A29&gt;$X$8),"Review: open beyond age limit","")))))))))</f>
        <v/>
      </c>
    </row>
    <row r="30" ht="22" customHeight="1">
      <c r="A30" s="50" t="n"/>
      <c r="B30" s="26" t="n"/>
      <c r="C30" s="26" t="n"/>
      <c r="D30" s="26" t="n"/>
      <c r="E30" s="26" t="n"/>
      <c r="F30" s="26" t="n"/>
      <c r="G30" s="26" t="n"/>
      <c r="H30" s="51" t="n"/>
      <c r="I30" s="52" t="n"/>
      <c r="J30" s="29" t="n"/>
      <c r="K30" s="26" t="n"/>
      <c r="L30" s="53" t="n"/>
      <c r="M30" s="50" t="n"/>
      <c r="N30" s="52" t="n"/>
      <c r="O30" s="51" t="n"/>
      <c r="P30" s="46">
        <f>IF(OR($A30="",$I30=""),"",IFERROR($I30+IF($L30="",0,$L30)-IF($N30="",0,$N30),""))</f>
        <v/>
      </c>
      <c r="Q30" s="55">
        <f>IF(OR($A30="",$H30=""),"",IFERROR($H30-IF($O30="",0,$O30),""))</f>
        <v/>
      </c>
      <c r="R30" s="34">
        <f>IF(OR($A30="",$I30="",$I30=0),"",IFERROR(IF($N30="",0,$N30)/$I30,""))</f>
        <v/>
      </c>
      <c r="S30" s="23">
        <f>IF($A30="","",IF(AND($M30&lt;&gt;"",$M30&lt;$A30),"Review: recovered date precedes cancellation",IF(AND($N30&lt;&gt;"",$N30&gt;0,$M30=""),"Review: recovered amount lacks date",IF(AND($M30&lt;&gt;"",OR($N30="",$N30=0)),"Review: recovered date lacks amount",IF(AND($L30&lt;&gt;"",$I30&lt;&gt;"",$L30&gt;$I30),"Review: credit exceeds canceled amount",IF(AND($O30&lt;&gt;"",$H30&lt;&gt;"",$O30&gt;$H30),"Review: recovered hours exceed canceled hours",IF(AND($K30="Fully Recovered",OR($M30="",$N30="",$N30=0)),"Review: fully recovered entry incomplete",IF(AND($K30="Closed - Not Recovered",OR($N30&gt;0,$O30&gt;0)),"Review: closed record contains recovery",IF(AND(OR($K30="Open",$K30="Rescheduled",$K30="Partially Recovered"),$X$7&lt;&gt;"",$X$7-$A30&gt;$X$8),"Review: open beyond age limit","")))))))))</f>
        <v/>
      </c>
    </row>
    <row r="31" ht="22" customHeight="1">
      <c r="A31" s="50" t="n"/>
      <c r="B31" s="26" t="n"/>
      <c r="C31" s="26" t="n"/>
      <c r="D31" s="26" t="n"/>
      <c r="E31" s="26" t="n"/>
      <c r="F31" s="26" t="n"/>
      <c r="G31" s="26" t="n"/>
      <c r="H31" s="51" t="n"/>
      <c r="I31" s="52" t="n"/>
      <c r="J31" s="29" t="n"/>
      <c r="K31" s="26" t="n"/>
      <c r="L31" s="53" t="n"/>
      <c r="M31" s="50" t="n"/>
      <c r="N31" s="52" t="n"/>
      <c r="O31" s="51" t="n"/>
      <c r="P31" s="44">
        <f>IF(OR($A31="",$I31=""),"",IFERROR($I31+IF($L31="",0,$L31)-IF($N31="",0,$N31),""))</f>
        <v/>
      </c>
      <c r="Q31" s="54">
        <f>IF(OR($A31="",$H31=""),"",IFERROR($H31-IF($O31="",0,$O31),""))</f>
        <v/>
      </c>
      <c r="R31" s="32">
        <f>IF(OR($A31="",$I31="",$I31=0),"",IFERROR(IF($N31="",0,$N31)/$I31,""))</f>
        <v/>
      </c>
      <c r="S31" s="22">
        <f>IF($A31="","",IF(AND($M31&lt;&gt;"",$M31&lt;$A31),"Review: recovered date precedes cancellation",IF(AND($N31&lt;&gt;"",$N31&gt;0,$M31=""),"Review: recovered amount lacks date",IF(AND($M31&lt;&gt;"",OR($N31="",$N31=0)),"Review: recovered date lacks amount",IF(AND($L31&lt;&gt;"",$I31&lt;&gt;"",$L31&gt;$I31),"Review: credit exceeds canceled amount",IF(AND($O31&lt;&gt;"",$H31&lt;&gt;"",$O31&gt;$H31),"Review: recovered hours exceed canceled hours",IF(AND($K31="Fully Recovered",OR($M31="",$N31="",$N31=0)),"Review: fully recovered entry incomplete",IF(AND($K31="Closed - Not Recovered",OR($N31&gt;0,$O31&gt;0)),"Review: closed record contains recovery",IF(AND(OR($K31="Open",$K31="Rescheduled",$K31="Partially Recovered"),$X$7&lt;&gt;"",$X$7-$A31&gt;$X$8),"Review: open beyond age limit","")))))))))</f>
        <v/>
      </c>
    </row>
    <row r="32" ht="22" customHeight="1">
      <c r="A32" s="50" t="n"/>
      <c r="B32" s="26" t="n"/>
      <c r="C32" s="26" t="n"/>
      <c r="D32" s="26" t="n"/>
      <c r="E32" s="26" t="n"/>
      <c r="F32" s="26" t="n"/>
      <c r="G32" s="26" t="n"/>
      <c r="H32" s="51" t="n"/>
      <c r="I32" s="52" t="n"/>
      <c r="J32" s="29" t="n"/>
      <c r="K32" s="26" t="n"/>
      <c r="L32" s="53" t="n"/>
      <c r="M32" s="50" t="n"/>
      <c r="N32" s="52" t="n"/>
      <c r="O32" s="51" t="n"/>
      <c r="P32" s="46">
        <f>IF(OR($A32="",$I32=""),"",IFERROR($I32+IF($L32="",0,$L32)-IF($N32="",0,$N32),""))</f>
        <v/>
      </c>
      <c r="Q32" s="55">
        <f>IF(OR($A32="",$H32=""),"",IFERROR($H32-IF($O32="",0,$O32),""))</f>
        <v/>
      </c>
      <c r="R32" s="34">
        <f>IF(OR($A32="",$I32="",$I32=0),"",IFERROR(IF($N32="",0,$N32)/$I32,""))</f>
        <v/>
      </c>
      <c r="S32" s="23">
        <f>IF($A32="","",IF(AND($M32&lt;&gt;"",$M32&lt;$A32),"Review: recovered date precedes cancellation",IF(AND($N32&lt;&gt;"",$N32&gt;0,$M32=""),"Review: recovered amount lacks date",IF(AND($M32&lt;&gt;"",OR($N32="",$N32=0)),"Review: recovered date lacks amount",IF(AND($L32&lt;&gt;"",$I32&lt;&gt;"",$L32&gt;$I32),"Review: credit exceeds canceled amount",IF(AND($O32&lt;&gt;"",$H32&lt;&gt;"",$O32&gt;$H32),"Review: recovered hours exceed canceled hours",IF(AND($K32="Fully Recovered",OR($M32="",$N32="",$N32=0)),"Review: fully recovered entry incomplete",IF(AND($K32="Closed - Not Recovered",OR($N32&gt;0,$O32&gt;0)),"Review: closed record contains recovery",IF(AND(OR($K32="Open",$K32="Rescheduled",$K32="Partially Recovered"),$X$7&lt;&gt;"",$X$7-$A32&gt;$X$8),"Review: open beyond age limit","")))))))))</f>
        <v/>
      </c>
    </row>
    <row r="33" ht="22" customHeight="1">
      <c r="A33" s="50" t="n"/>
      <c r="B33" s="26" t="n"/>
      <c r="C33" s="26" t="n"/>
      <c r="D33" s="26" t="n"/>
      <c r="E33" s="26" t="n"/>
      <c r="F33" s="26" t="n"/>
      <c r="G33" s="26" t="n"/>
      <c r="H33" s="51" t="n"/>
      <c r="I33" s="52" t="n"/>
      <c r="J33" s="29" t="n"/>
      <c r="K33" s="26" t="n"/>
      <c r="L33" s="53" t="n"/>
      <c r="M33" s="50" t="n"/>
      <c r="N33" s="52" t="n"/>
      <c r="O33" s="51" t="n"/>
      <c r="P33" s="44">
        <f>IF(OR($A33="",$I33=""),"",IFERROR($I33+IF($L33="",0,$L33)-IF($N33="",0,$N33),""))</f>
        <v/>
      </c>
      <c r="Q33" s="54">
        <f>IF(OR($A33="",$H33=""),"",IFERROR($H33-IF($O33="",0,$O33),""))</f>
        <v/>
      </c>
      <c r="R33" s="32">
        <f>IF(OR($A33="",$I33="",$I33=0),"",IFERROR(IF($N33="",0,$N33)/$I33,""))</f>
        <v/>
      </c>
      <c r="S33" s="22">
        <f>IF($A33="","",IF(AND($M33&lt;&gt;"",$M33&lt;$A33),"Review: recovered date precedes cancellation",IF(AND($N33&lt;&gt;"",$N33&gt;0,$M33=""),"Review: recovered amount lacks date",IF(AND($M33&lt;&gt;"",OR($N33="",$N33=0)),"Review: recovered date lacks amount",IF(AND($L33&lt;&gt;"",$I33&lt;&gt;"",$L33&gt;$I33),"Review: credit exceeds canceled amount",IF(AND($O33&lt;&gt;"",$H33&lt;&gt;"",$O33&gt;$H33),"Review: recovered hours exceed canceled hours",IF(AND($K33="Fully Recovered",OR($M33="",$N33="",$N33=0)),"Review: fully recovered entry incomplete",IF(AND($K33="Closed - Not Recovered",OR($N33&gt;0,$O33&gt;0)),"Review: closed record contains recovery",IF(AND(OR($K33="Open",$K33="Rescheduled",$K33="Partially Recovered"),$X$7&lt;&gt;"",$X$7-$A33&gt;$X$8),"Review: open beyond age limit","")))))))))</f>
        <v/>
      </c>
    </row>
    <row r="34" ht="22" customHeight="1">
      <c r="A34" s="50" t="n"/>
      <c r="B34" s="26" t="n"/>
      <c r="C34" s="26" t="n"/>
      <c r="D34" s="26" t="n"/>
      <c r="E34" s="26" t="n"/>
      <c r="F34" s="26" t="n"/>
      <c r="G34" s="26" t="n"/>
      <c r="H34" s="51" t="n"/>
      <c r="I34" s="52" t="n"/>
      <c r="J34" s="29" t="n"/>
      <c r="K34" s="26" t="n"/>
      <c r="L34" s="53" t="n"/>
      <c r="M34" s="50" t="n"/>
      <c r="N34" s="52" t="n"/>
      <c r="O34" s="51" t="n"/>
      <c r="P34" s="46">
        <f>IF(OR($A34="",$I34=""),"",IFERROR($I34+IF($L34="",0,$L34)-IF($N34="",0,$N34),""))</f>
        <v/>
      </c>
      <c r="Q34" s="55">
        <f>IF(OR($A34="",$H34=""),"",IFERROR($H34-IF($O34="",0,$O34),""))</f>
        <v/>
      </c>
      <c r="R34" s="34">
        <f>IF(OR($A34="",$I34="",$I34=0),"",IFERROR(IF($N34="",0,$N34)/$I34,""))</f>
        <v/>
      </c>
      <c r="S34" s="23">
        <f>IF($A34="","",IF(AND($M34&lt;&gt;"",$M34&lt;$A34),"Review: recovered date precedes cancellation",IF(AND($N34&lt;&gt;"",$N34&gt;0,$M34=""),"Review: recovered amount lacks date",IF(AND($M34&lt;&gt;"",OR($N34="",$N34=0)),"Review: recovered date lacks amount",IF(AND($L34&lt;&gt;"",$I34&lt;&gt;"",$L34&gt;$I34),"Review: credit exceeds canceled amount",IF(AND($O34&lt;&gt;"",$H34&lt;&gt;"",$O34&gt;$H34),"Review: recovered hours exceed canceled hours",IF(AND($K34="Fully Recovered",OR($M34="",$N34="",$N34=0)),"Review: fully recovered entry incomplete",IF(AND($K34="Closed - Not Recovered",OR($N34&gt;0,$O34&gt;0)),"Review: closed record contains recovery",IF(AND(OR($K34="Open",$K34="Rescheduled",$K34="Partially Recovered"),$X$7&lt;&gt;"",$X$7-$A34&gt;$X$8),"Review: open beyond age limit","")))))))))</f>
        <v/>
      </c>
    </row>
    <row r="35" ht="22" customHeight="1">
      <c r="A35" s="50" t="n"/>
      <c r="B35" s="26" t="n"/>
      <c r="C35" s="26" t="n"/>
      <c r="D35" s="26" t="n"/>
      <c r="E35" s="26" t="n"/>
      <c r="F35" s="26" t="n"/>
      <c r="G35" s="26" t="n"/>
      <c r="H35" s="51" t="n"/>
      <c r="I35" s="52" t="n"/>
      <c r="J35" s="29" t="n"/>
      <c r="K35" s="26" t="n"/>
      <c r="L35" s="53" t="n"/>
      <c r="M35" s="50" t="n"/>
      <c r="N35" s="52" t="n"/>
      <c r="O35" s="51" t="n"/>
      <c r="P35" s="44">
        <f>IF(OR($A35="",$I35=""),"",IFERROR($I35+IF($L35="",0,$L35)-IF($N35="",0,$N35),""))</f>
        <v/>
      </c>
      <c r="Q35" s="54">
        <f>IF(OR($A35="",$H35=""),"",IFERROR($H35-IF($O35="",0,$O35),""))</f>
        <v/>
      </c>
      <c r="R35" s="32">
        <f>IF(OR($A35="",$I35="",$I35=0),"",IFERROR(IF($N35="",0,$N35)/$I35,""))</f>
        <v/>
      </c>
      <c r="S35" s="22">
        <f>IF($A35="","",IF(AND($M35&lt;&gt;"",$M35&lt;$A35),"Review: recovered date precedes cancellation",IF(AND($N35&lt;&gt;"",$N35&gt;0,$M35=""),"Review: recovered amount lacks date",IF(AND($M35&lt;&gt;"",OR($N35="",$N35=0)),"Review: recovered date lacks amount",IF(AND($L35&lt;&gt;"",$I35&lt;&gt;"",$L35&gt;$I35),"Review: credit exceeds canceled amount",IF(AND($O35&lt;&gt;"",$H35&lt;&gt;"",$O35&gt;$H35),"Review: recovered hours exceed canceled hours",IF(AND($K35="Fully Recovered",OR($M35="",$N35="",$N35=0)),"Review: fully recovered entry incomplete",IF(AND($K35="Closed - Not Recovered",OR($N35&gt;0,$O35&gt;0)),"Review: closed record contains recovery",IF(AND(OR($K35="Open",$K35="Rescheduled",$K35="Partially Recovered"),$X$7&lt;&gt;"",$X$7-$A35&gt;$X$8),"Review: open beyond age limit","")))))))))</f>
        <v/>
      </c>
    </row>
    <row r="36" ht="22" customHeight="1">
      <c r="A36" s="50" t="n"/>
      <c r="B36" s="26" t="n"/>
      <c r="C36" s="26" t="n"/>
      <c r="D36" s="26" t="n"/>
      <c r="E36" s="26" t="n"/>
      <c r="F36" s="26" t="n"/>
      <c r="G36" s="26" t="n"/>
      <c r="H36" s="51" t="n"/>
      <c r="I36" s="52" t="n"/>
      <c r="J36" s="29" t="n"/>
      <c r="K36" s="26" t="n"/>
      <c r="L36" s="53" t="n"/>
      <c r="M36" s="50" t="n"/>
      <c r="N36" s="52" t="n"/>
      <c r="O36" s="51" t="n"/>
      <c r="P36" s="46">
        <f>IF(OR($A36="",$I36=""),"",IFERROR($I36+IF($L36="",0,$L36)-IF($N36="",0,$N36),""))</f>
        <v/>
      </c>
      <c r="Q36" s="55">
        <f>IF(OR($A36="",$H36=""),"",IFERROR($H36-IF($O36="",0,$O36),""))</f>
        <v/>
      </c>
      <c r="R36" s="34">
        <f>IF(OR($A36="",$I36="",$I36=0),"",IFERROR(IF($N36="",0,$N36)/$I36,""))</f>
        <v/>
      </c>
      <c r="S36" s="23">
        <f>IF($A36="","",IF(AND($M36&lt;&gt;"",$M36&lt;$A36),"Review: recovered date precedes cancellation",IF(AND($N36&lt;&gt;"",$N36&gt;0,$M36=""),"Review: recovered amount lacks date",IF(AND($M36&lt;&gt;"",OR($N36="",$N36=0)),"Review: recovered date lacks amount",IF(AND($L36&lt;&gt;"",$I36&lt;&gt;"",$L36&gt;$I36),"Review: credit exceeds canceled amount",IF(AND($O36&lt;&gt;"",$H36&lt;&gt;"",$O36&gt;$H36),"Review: recovered hours exceed canceled hours",IF(AND($K36="Fully Recovered",OR($M36="",$N36="",$N36=0)),"Review: fully recovered entry incomplete",IF(AND($K36="Closed - Not Recovered",OR($N36&gt;0,$O36&gt;0)),"Review: closed record contains recovery",IF(AND(OR($K36="Open",$K36="Rescheduled",$K36="Partially Recovered"),$X$7&lt;&gt;"",$X$7-$A36&gt;$X$8),"Review: open beyond age limit","")))))))))</f>
        <v/>
      </c>
    </row>
    <row r="37" ht="22" customHeight="1">
      <c r="A37" s="50" t="n"/>
      <c r="B37" s="26" t="n"/>
      <c r="C37" s="26" t="n"/>
      <c r="D37" s="26" t="n"/>
      <c r="E37" s="26" t="n"/>
      <c r="F37" s="26" t="n"/>
      <c r="G37" s="26" t="n"/>
      <c r="H37" s="51" t="n"/>
      <c r="I37" s="52" t="n"/>
      <c r="J37" s="29" t="n"/>
      <c r="K37" s="26" t="n"/>
      <c r="L37" s="53" t="n"/>
      <c r="M37" s="50" t="n"/>
      <c r="N37" s="52" t="n"/>
      <c r="O37" s="51" t="n"/>
      <c r="P37" s="44">
        <f>IF(OR($A37="",$I37=""),"",IFERROR($I37+IF($L37="",0,$L37)-IF($N37="",0,$N37),""))</f>
        <v/>
      </c>
      <c r="Q37" s="54">
        <f>IF(OR($A37="",$H37=""),"",IFERROR($H37-IF($O37="",0,$O37),""))</f>
        <v/>
      </c>
      <c r="R37" s="32">
        <f>IF(OR($A37="",$I37="",$I37=0),"",IFERROR(IF($N37="",0,$N37)/$I37,""))</f>
        <v/>
      </c>
      <c r="S37" s="22">
        <f>IF($A37="","",IF(AND($M37&lt;&gt;"",$M37&lt;$A37),"Review: recovered date precedes cancellation",IF(AND($N37&lt;&gt;"",$N37&gt;0,$M37=""),"Review: recovered amount lacks date",IF(AND($M37&lt;&gt;"",OR($N37="",$N37=0)),"Review: recovered date lacks amount",IF(AND($L37&lt;&gt;"",$I37&lt;&gt;"",$L37&gt;$I37),"Review: credit exceeds canceled amount",IF(AND($O37&lt;&gt;"",$H37&lt;&gt;"",$O37&gt;$H37),"Review: recovered hours exceed canceled hours",IF(AND($K37="Fully Recovered",OR($M37="",$N37="",$N37=0)),"Review: fully recovered entry incomplete",IF(AND($K37="Closed - Not Recovered",OR($N37&gt;0,$O37&gt;0)),"Review: closed record contains recovery",IF(AND(OR($K37="Open",$K37="Rescheduled",$K37="Partially Recovered"),$X$7&lt;&gt;"",$X$7-$A37&gt;$X$8),"Review: open beyond age limit","")))))))))</f>
        <v/>
      </c>
    </row>
    <row r="38" ht="22" customHeight="1">
      <c r="A38" s="50" t="n"/>
      <c r="B38" s="26" t="n"/>
      <c r="C38" s="26" t="n"/>
      <c r="D38" s="26" t="n"/>
      <c r="E38" s="26" t="n"/>
      <c r="F38" s="26" t="n"/>
      <c r="G38" s="26" t="n"/>
      <c r="H38" s="51" t="n"/>
      <c r="I38" s="52" t="n"/>
      <c r="J38" s="29" t="n"/>
      <c r="K38" s="26" t="n"/>
      <c r="L38" s="53" t="n"/>
      <c r="M38" s="50" t="n"/>
      <c r="N38" s="52" t="n"/>
      <c r="O38" s="51" t="n"/>
      <c r="P38" s="46">
        <f>IF(OR($A38="",$I38=""),"",IFERROR($I38+IF($L38="",0,$L38)-IF($N38="",0,$N38),""))</f>
        <v/>
      </c>
      <c r="Q38" s="55">
        <f>IF(OR($A38="",$H38=""),"",IFERROR($H38-IF($O38="",0,$O38),""))</f>
        <v/>
      </c>
      <c r="R38" s="34">
        <f>IF(OR($A38="",$I38="",$I38=0),"",IFERROR(IF($N38="",0,$N38)/$I38,""))</f>
        <v/>
      </c>
      <c r="S38" s="23">
        <f>IF($A38="","",IF(AND($M38&lt;&gt;"",$M38&lt;$A38),"Review: recovered date precedes cancellation",IF(AND($N38&lt;&gt;"",$N38&gt;0,$M38=""),"Review: recovered amount lacks date",IF(AND($M38&lt;&gt;"",OR($N38="",$N38=0)),"Review: recovered date lacks amount",IF(AND($L38&lt;&gt;"",$I38&lt;&gt;"",$L38&gt;$I38),"Review: credit exceeds canceled amount",IF(AND($O38&lt;&gt;"",$H38&lt;&gt;"",$O38&gt;$H38),"Review: recovered hours exceed canceled hours",IF(AND($K38="Fully Recovered",OR($M38="",$N38="",$N38=0)),"Review: fully recovered entry incomplete",IF(AND($K38="Closed - Not Recovered",OR($N38&gt;0,$O38&gt;0)),"Review: closed record contains recovery",IF(AND(OR($K38="Open",$K38="Rescheduled",$K38="Partially Recovered"),$X$7&lt;&gt;"",$X$7-$A38&gt;$X$8),"Review: open beyond age limit","")))))))))</f>
        <v/>
      </c>
    </row>
    <row r="39" ht="22" customHeight="1">
      <c r="A39" s="50" t="n"/>
      <c r="B39" s="26" t="n"/>
      <c r="C39" s="26" t="n"/>
      <c r="D39" s="26" t="n"/>
      <c r="E39" s="26" t="n"/>
      <c r="F39" s="26" t="n"/>
      <c r="G39" s="26" t="n"/>
      <c r="H39" s="51" t="n"/>
      <c r="I39" s="52" t="n"/>
      <c r="J39" s="29" t="n"/>
      <c r="K39" s="26" t="n"/>
      <c r="L39" s="53" t="n"/>
      <c r="M39" s="50" t="n"/>
      <c r="N39" s="52" t="n"/>
      <c r="O39" s="51" t="n"/>
      <c r="P39" s="44">
        <f>IF(OR($A39="",$I39=""),"",IFERROR($I39+IF($L39="",0,$L39)-IF($N39="",0,$N39),""))</f>
        <v/>
      </c>
      <c r="Q39" s="54">
        <f>IF(OR($A39="",$H39=""),"",IFERROR($H39-IF($O39="",0,$O39),""))</f>
        <v/>
      </c>
      <c r="R39" s="32">
        <f>IF(OR($A39="",$I39="",$I39=0),"",IFERROR(IF($N39="",0,$N39)/$I39,""))</f>
        <v/>
      </c>
      <c r="S39" s="22">
        <f>IF($A39="","",IF(AND($M39&lt;&gt;"",$M39&lt;$A39),"Review: recovered date precedes cancellation",IF(AND($N39&lt;&gt;"",$N39&gt;0,$M39=""),"Review: recovered amount lacks date",IF(AND($M39&lt;&gt;"",OR($N39="",$N39=0)),"Review: recovered date lacks amount",IF(AND($L39&lt;&gt;"",$I39&lt;&gt;"",$L39&gt;$I39),"Review: credit exceeds canceled amount",IF(AND($O39&lt;&gt;"",$H39&lt;&gt;"",$O39&gt;$H39),"Review: recovered hours exceed canceled hours",IF(AND($K39="Fully Recovered",OR($M39="",$N39="",$N39=0)),"Review: fully recovered entry incomplete",IF(AND($K39="Closed - Not Recovered",OR($N39&gt;0,$O39&gt;0)),"Review: closed record contains recovery",IF(AND(OR($K39="Open",$K39="Rescheduled",$K39="Partially Recovered"),$X$7&lt;&gt;"",$X$7-$A39&gt;$X$8),"Review: open beyond age limit","")))))))))</f>
        <v/>
      </c>
    </row>
    <row r="40" ht="22" customHeight="1">
      <c r="A40" s="50" t="n"/>
      <c r="B40" s="26" t="n"/>
      <c r="C40" s="26" t="n"/>
      <c r="D40" s="26" t="n"/>
      <c r="E40" s="26" t="n"/>
      <c r="F40" s="26" t="n"/>
      <c r="G40" s="26" t="n"/>
      <c r="H40" s="51" t="n"/>
      <c r="I40" s="52" t="n"/>
      <c r="J40" s="29" t="n"/>
      <c r="K40" s="26" t="n"/>
      <c r="L40" s="53" t="n"/>
      <c r="M40" s="50" t="n"/>
      <c r="N40" s="52" t="n"/>
      <c r="O40" s="51" t="n"/>
      <c r="P40" s="46">
        <f>IF(OR($A40="",$I40=""),"",IFERROR($I40+IF($L40="",0,$L40)-IF($N40="",0,$N40),""))</f>
        <v/>
      </c>
      <c r="Q40" s="55">
        <f>IF(OR($A40="",$H40=""),"",IFERROR($H40-IF($O40="",0,$O40),""))</f>
        <v/>
      </c>
      <c r="R40" s="34">
        <f>IF(OR($A40="",$I40="",$I40=0),"",IFERROR(IF($N40="",0,$N40)/$I40,""))</f>
        <v/>
      </c>
      <c r="S40" s="23">
        <f>IF($A40="","",IF(AND($M40&lt;&gt;"",$M40&lt;$A40),"Review: recovered date precedes cancellation",IF(AND($N40&lt;&gt;"",$N40&gt;0,$M40=""),"Review: recovered amount lacks date",IF(AND($M40&lt;&gt;"",OR($N40="",$N40=0)),"Review: recovered date lacks amount",IF(AND($L40&lt;&gt;"",$I40&lt;&gt;"",$L40&gt;$I40),"Review: credit exceeds canceled amount",IF(AND($O40&lt;&gt;"",$H40&lt;&gt;"",$O40&gt;$H40),"Review: recovered hours exceed canceled hours",IF(AND($K40="Fully Recovered",OR($M40="",$N40="",$N40=0)),"Review: fully recovered entry incomplete",IF(AND($K40="Closed - Not Recovered",OR($N40&gt;0,$O40&gt;0)),"Review: closed record contains recovery",IF(AND(OR($K40="Open",$K40="Rescheduled",$K40="Partially Recovered"),$X$7&lt;&gt;"",$X$7-$A40&gt;$X$8),"Review: open beyond age limit","")))))))))</f>
        <v/>
      </c>
    </row>
    <row r="41" ht="22" customHeight="1">
      <c r="A41" s="50" t="n"/>
      <c r="B41" s="26" t="n"/>
      <c r="C41" s="26" t="n"/>
      <c r="D41" s="26" t="n"/>
      <c r="E41" s="26" t="n"/>
      <c r="F41" s="26" t="n"/>
      <c r="G41" s="26" t="n"/>
      <c r="H41" s="51" t="n"/>
      <c r="I41" s="52" t="n"/>
      <c r="J41" s="29" t="n"/>
      <c r="K41" s="26" t="n"/>
      <c r="L41" s="53" t="n"/>
      <c r="M41" s="50" t="n"/>
      <c r="N41" s="52" t="n"/>
      <c r="O41" s="51" t="n"/>
      <c r="P41" s="44">
        <f>IF(OR($A41="",$I41=""),"",IFERROR($I41+IF($L41="",0,$L41)-IF($N41="",0,$N41),""))</f>
        <v/>
      </c>
      <c r="Q41" s="54">
        <f>IF(OR($A41="",$H41=""),"",IFERROR($H41-IF($O41="",0,$O41),""))</f>
        <v/>
      </c>
      <c r="R41" s="32">
        <f>IF(OR($A41="",$I41="",$I41=0),"",IFERROR(IF($N41="",0,$N41)/$I41,""))</f>
        <v/>
      </c>
      <c r="S41" s="22">
        <f>IF($A41="","",IF(AND($M41&lt;&gt;"",$M41&lt;$A41),"Review: recovered date precedes cancellation",IF(AND($N41&lt;&gt;"",$N41&gt;0,$M41=""),"Review: recovered amount lacks date",IF(AND($M41&lt;&gt;"",OR($N41="",$N41=0)),"Review: recovered date lacks amount",IF(AND($L41&lt;&gt;"",$I41&lt;&gt;"",$L41&gt;$I41),"Review: credit exceeds canceled amount",IF(AND($O41&lt;&gt;"",$H41&lt;&gt;"",$O41&gt;$H41),"Review: recovered hours exceed canceled hours",IF(AND($K41="Fully Recovered",OR($M41="",$N41="",$N41=0)),"Review: fully recovered entry incomplete",IF(AND($K41="Closed - Not Recovered",OR($N41&gt;0,$O41&gt;0)),"Review: closed record contains recovery",IF(AND(OR($K41="Open",$K41="Rescheduled",$K41="Partially Recovered"),$X$7&lt;&gt;"",$X$7-$A41&gt;$X$8),"Review: open beyond age limit","")))))))))</f>
        <v/>
      </c>
    </row>
    <row r="42" ht="22" customHeight="1">
      <c r="A42" s="50" t="n"/>
      <c r="B42" s="26" t="n"/>
      <c r="C42" s="26" t="n"/>
      <c r="D42" s="26" t="n"/>
      <c r="E42" s="26" t="n"/>
      <c r="F42" s="26" t="n"/>
      <c r="G42" s="26" t="n"/>
      <c r="H42" s="51" t="n"/>
      <c r="I42" s="52" t="n"/>
      <c r="J42" s="29" t="n"/>
      <c r="K42" s="26" t="n"/>
      <c r="L42" s="53" t="n"/>
      <c r="M42" s="50" t="n"/>
      <c r="N42" s="52" t="n"/>
      <c r="O42" s="51" t="n"/>
      <c r="P42" s="46">
        <f>IF(OR($A42="",$I42=""),"",IFERROR($I42+IF($L42="",0,$L42)-IF($N42="",0,$N42),""))</f>
        <v/>
      </c>
      <c r="Q42" s="55">
        <f>IF(OR($A42="",$H42=""),"",IFERROR($H42-IF($O42="",0,$O42),""))</f>
        <v/>
      </c>
      <c r="R42" s="34">
        <f>IF(OR($A42="",$I42="",$I42=0),"",IFERROR(IF($N42="",0,$N42)/$I42,""))</f>
        <v/>
      </c>
      <c r="S42" s="23">
        <f>IF($A42="","",IF(AND($M42&lt;&gt;"",$M42&lt;$A42),"Review: recovered date precedes cancellation",IF(AND($N42&lt;&gt;"",$N42&gt;0,$M42=""),"Review: recovered amount lacks date",IF(AND($M42&lt;&gt;"",OR($N42="",$N42=0)),"Review: recovered date lacks amount",IF(AND($L42&lt;&gt;"",$I42&lt;&gt;"",$L42&gt;$I42),"Review: credit exceeds canceled amount",IF(AND($O42&lt;&gt;"",$H42&lt;&gt;"",$O42&gt;$H42),"Review: recovered hours exceed canceled hours",IF(AND($K42="Fully Recovered",OR($M42="",$N42="",$N42=0)),"Review: fully recovered entry incomplete",IF(AND($K42="Closed - Not Recovered",OR($N42&gt;0,$O42&gt;0)),"Review: closed record contains recovery",IF(AND(OR($K42="Open",$K42="Rescheduled",$K42="Partially Recovered"),$X$7&lt;&gt;"",$X$7-$A42&gt;$X$8),"Review: open beyond age limit","")))))))))</f>
        <v/>
      </c>
    </row>
    <row r="43" ht="22" customHeight="1">
      <c r="A43" s="50" t="n"/>
      <c r="B43" s="26" t="n"/>
      <c r="C43" s="26" t="n"/>
      <c r="D43" s="26" t="n"/>
      <c r="E43" s="26" t="n"/>
      <c r="F43" s="26" t="n"/>
      <c r="G43" s="26" t="n"/>
      <c r="H43" s="51" t="n"/>
      <c r="I43" s="52" t="n"/>
      <c r="J43" s="29" t="n"/>
      <c r="K43" s="26" t="n"/>
      <c r="L43" s="53" t="n"/>
      <c r="M43" s="50" t="n"/>
      <c r="N43" s="52" t="n"/>
      <c r="O43" s="51" t="n"/>
      <c r="P43" s="44">
        <f>IF(OR($A43="",$I43=""),"",IFERROR($I43+IF($L43="",0,$L43)-IF($N43="",0,$N43),""))</f>
        <v/>
      </c>
      <c r="Q43" s="54">
        <f>IF(OR($A43="",$H43=""),"",IFERROR($H43-IF($O43="",0,$O43),""))</f>
        <v/>
      </c>
      <c r="R43" s="32">
        <f>IF(OR($A43="",$I43="",$I43=0),"",IFERROR(IF($N43="",0,$N43)/$I43,""))</f>
        <v/>
      </c>
      <c r="S43" s="22">
        <f>IF($A43="","",IF(AND($M43&lt;&gt;"",$M43&lt;$A43),"Review: recovered date precedes cancellation",IF(AND($N43&lt;&gt;"",$N43&gt;0,$M43=""),"Review: recovered amount lacks date",IF(AND($M43&lt;&gt;"",OR($N43="",$N43=0)),"Review: recovered date lacks amount",IF(AND($L43&lt;&gt;"",$I43&lt;&gt;"",$L43&gt;$I43),"Review: credit exceeds canceled amount",IF(AND($O43&lt;&gt;"",$H43&lt;&gt;"",$O43&gt;$H43),"Review: recovered hours exceed canceled hours",IF(AND($K43="Fully Recovered",OR($M43="",$N43="",$N43=0)),"Review: fully recovered entry incomplete",IF(AND($K43="Closed - Not Recovered",OR($N43&gt;0,$O43&gt;0)),"Review: closed record contains recovery",IF(AND(OR($K43="Open",$K43="Rescheduled",$K43="Partially Recovered"),$X$7&lt;&gt;"",$X$7-$A43&gt;$X$8),"Review: open beyond age limit","")))))))))</f>
        <v/>
      </c>
    </row>
    <row r="44" ht="22" customHeight="1">
      <c r="A44" s="50" t="n"/>
      <c r="B44" s="26" t="n"/>
      <c r="C44" s="26" t="n"/>
      <c r="D44" s="26" t="n"/>
      <c r="E44" s="26" t="n"/>
      <c r="F44" s="26" t="n"/>
      <c r="G44" s="26" t="n"/>
      <c r="H44" s="51" t="n"/>
      <c r="I44" s="52" t="n"/>
      <c r="J44" s="29" t="n"/>
      <c r="K44" s="26" t="n"/>
      <c r="L44" s="53" t="n"/>
      <c r="M44" s="50" t="n"/>
      <c r="N44" s="52" t="n"/>
      <c r="O44" s="51" t="n"/>
      <c r="P44" s="46">
        <f>IF(OR($A44="",$I44=""),"",IFERROR($I44+IF($L44="",0,$L44)-IF($N44="",0,$N44),""))</f>
        <v/>
      </c>
      <c r="Q44" s="55">
        <f>IF(OR($A44="",$H44=""),"",IFERROR($H44-IF($O44="",0,$O44),""))</f>
        <v/>
      </c>
      <c r="R44" s="34">
        <f>IF(OR($A44="",$I44="",$I44=0),"",IFERROR(IF($N44="",0,$N44)/$I44,""))</f>
        <v/>
      </c>
      <c r="S44" s="23">
        <f>IF($A44="","",IF(AND($M44&lt;&gt;"",$M44&lt;$A44),"Review: recovered date precedes cancellation",IF(AND($N44&lt;&gt;"",$N44&gt;0,$M44=""),"Review: recovered amount lacks date",IF(AND($M44&lt;&gt;"",OR($N44="",$N44=0)),"Review: recovered date lacks amount",IF(AND($L44&lt;&gt;"",$I44&lt;&gt;"",$L44&gt;$I44),"Review: credit exceeds canceled amount",IF(AND($O44&lt;&gt;"",$H44&lt;&gt;"",$O44&gt;$H44),"Review: recovered hours exceed canceled hours",IF(AND($K44="Fully Recovered",OR($M44="",$N44="",$N44=0)),"Review: fully recovered entry incomplete",IF(AND($K44="Closed - Not Recovered",OR($N44&gt;0,$O44&gt;0)),"Review: closed record contains recovery",IF(AND(OR($K44="Open",$K44="Rescheduled",$K44="Partially Recovered"),$X$7&lt;&gt;"",$X$7-$A44&gt;$X$8),"Review: open beyond age limit","")))))))))</f>
        <v/>
      </c>
    </row>
    <row r="45" ht="22" customHeight="1">
      <c r="A45" s="50" t="n"/>
      <c r="B45" s="26" t="n"/>
      <c r="C45" s="26" t="n"/>
      <c r="D45" s="26" t="n"/>
      <c r="E45" s="26" t="n"/>
      <c r="F45" s="26" t="n"/>
      <c r="G45" s="26" t="n"/>
      <c r="H45" s="51" t="n"/>
      <c r="I45" s="52" t="n"/>
      <c r="J45" s="29" t="n"/>
      <c r="K45" s="26" t="n"/>
      <c r="L45" s="53" t="n"/>
      <c r="M45" s="50" t="n"/>
      <c r="N45" s="52" t="n"/>
      <c r="O45" s="51" t="n"/>
      <c r="P45" s="44">
        <f>IF(OR($A45="",$I45=""),"",IFERROR($I45+IF($L45="",0,$L45)-IF($N45="",0,$N45),""))</f>
        <v/>
      </c>
      <c r="Q45" s="54">
        <f>IF(OR($A45="",$H45=""),"",IFERROR($H45-IF($O45="",0,$O45),""))</f>
        <v/>
      </c>
      <c r="R45" s="32">
        <f>IF(OR($A45="",$I45="",$I45=0),"",IFERROR(IF($N45="",0,$N45)/$I45,""))</f>
        <v/>
      </c>
      <c r="S45" s="22">
        <f>IF($A45="","",IF(AND($M45&lt;&gt;"",$M45&lt;$A45),"Review: recovered date precedes cancellation",IF(AND($N45&lt;&gt;"",$N45&gt;0,$M45=""),"Review: recovered amount lacks date",IF(AND($M45&lt;&gt;"",OR($N45="",$N45=0)),"Review: recovered date lacks amount",IF(AND($L45&lt;&gt;"",$I45&lt;&gt;"",$L45&gt;$I45),"Review: credit exceeds canceled amount",IF(AND($O45&lt;&gt;"",$H45&lt;&gt;"",$O45&gt;$H45),"Review: recovered hours exceed canceled hours",IF(AND($K45="Fully Recovered",OR($M45="",$N45="",$N45=0)),"Review: fully recovered entry incomplete",IF(AND($K45="Closed - Not Recovered",OR($N45&gt;0,$O45&gt;0)),"Review: closed record contains recovery",IF(AND(OR($K45="Open",$K45="Rescheduled",$K45="Partially Recovered"),$X$7&lt;&gt;"",$X$7-$A45&gt;$X$8),"Review: open beyond age limit","")))))))))</f>
        <v/>
      </c>
    </row>
    <row r="46" ht="22" customHeight="1">
      <c r="A46" s="50" t="n"/>
      <c r="B46" s="26" t="n"/>
      <c r="C46" s="26" t="n"/>
      <c r="D46" s="26" t="n"/>
      <c r="E46" s="26" t="n"/>
      <c r="F46" s="26" t="n"/>
      <c r="G46" s="26" t="n"/>
      <c r="H46" s="51" t="n"/>
      <c r="I46" s="52" t="n"/>
      <c r="J46" s="29" t="n"/>
      <c r="K46" s="26" t="n"/>
      <c r="L46" s="53" t="n"/>
      <c r="M46" s="50" t="n"/>
      <c r="N46" s="52" t="n"/>
      <c r="O46" s="51" t="n"/>
      <c r="P46" s="46">
        <f>IF(OR($A46="",$I46=""),"",IFERROR($I46+IF($L46="",0,$L46)-IF($N46="",0,$N46),""))</f>
        <v/>
      </c>
      <c r="Q46" s="55">
        <f>IF(OR($A46="",$H46=""),"",IFERROR($H46-IF($O46="",0,$O46),""))</f>
        <v/>
      </c>
      <c r="R46" s="34">
        <f>IF(OR($A46="",$I46="",$I46=0),"",IFERROR(IF($N46="",0,$N46)/$I46,""))</f>
        <v/>
      </c>
      <c r="S46" s="23">
        <f>IF($A46="","",IF(AND($M46&lt;&gt;"",$M46&lt;$A46),"Review: recovered date precedes cancellation",IF(AND($N46&lt;&gt;"",$N46&gt;0,$M46=""),"Review: recovered amount lacks date",IF(AND($M46&lt;&gt;"",OR($N46="",$N46=0)),"Review: recovered date lacks amount",IF(AND($L46&lt;&gt;"",$I46&lt;&gt;"",$L46&gt;$I46),"Review: credit exceeds canceled amount",IF(AND($O46&lt;&gt;"",$H46&lt;&gt;"",$O46&gt;$H46),"Review: recovered hours exceed canceled hours",IF(AND($K46="Fully Recovered",OR($M46="",$N46="",$N46=0)),"Review: fully recovered entry incomplete",IF(AND($K46="Closed - Not Recovered",OR($N46&gt;0,$O46&gt;0)),"Review: closed record contains recovery",IF(AND(OR($K46="Open",$K46="Rescheduled",$K46="Partially Recovered"),$X$7&lt;&gt;"",$X$7-$A46&gt;$X$8),"Review: open beyond age limit","")))))))))</f>
        <v/>
      </c>
    </row>
    <row r="47" ht="22" customHeight="1">
      <c r="A47" s="50" t="n"/>
      <c r="B47" s="26" t="n"/>
      <c r="C47" s="26" t="n"/>
      <c r="D47" s="26" t="n"/>
      <c r="E47" s="26" t="n"/>
      <c r="F47" s="26" t="n"/>
      <c r="G47" s="26" t="n"/>
      <c r="H47" s="51" t="n"/>
      <c r="I47" s="52" t="n"/>
      <c r="J47" s="29" t="n"/>
      <c r="K47" s="26" t="n"/>
      <c r="L47" s="53" t="n"/>
      <c r="M47" s="50" t="n"/>
      <c r="N47" s="52" t="n"/>
      <c r="O47" s="51" t="n"/>
      <c r="P47" s="44">
        <f>IF(OR($A47="",$I47=""),"",IFERROR($I47+IF($L47="",0,$L47)-IF($N47="",0,$N47),""))</f>
        <v/>
      </c>
      <c r="Q47" s="54">
        <f>IF(OR($A47="",$H47=""),"",IFERROR($H47-IF($O47="",0,$O47),""))</f>
        <v/>
      </c>
      <c r="R47" s="32">
        <f>IF(OR($A47="",$I47="",$I47=0),"",IFERROR(IF($N47="",0,$N47)/$I47,""))</f>
        <v/>
      </c>
      <c r="S47" s="22">
        <f>IF($A47="","",IF(AND($M47&lt;&gt;"",$M47&lt;$A47),"Review: recovered date precedes cancellation",IF(AND($N47&lt;&gt;"",$N47&gt;0,$M47=""),"Review: recovered amount lacks date",IF(AND($M47&lt;&gt;"",OR($N47="",$N47=0)),"Review: recovered date lacks amount",IF(AND($L47&lt;&gt;"",$I47&lt;&gt;"",$L47&gt;$I47),"Review: credit exceeds canceled amount",IF(AND($O47&lt;&gt;"",$H47&lt;&gt;"",$O47&gt;$H47),"Review: recovered hours exceed canceled hours",IF(AND($K47="Fully Recovered",OR($M47="",$N47="",$N47=0)),"Review: fully recovered entry incomplete",IF(AND($K47="Closed - Not Recovered",OR($N47&gt;0,$O47&gt;0)),"Review: closed record contains recovery",IF(AND(OR($K47="Open",$K47="Rescheduled",$K47="Partially Recovered"),$X$7&lt;&gt;"",$X$7-$A47&gt;$X$8),"Review: open beyond age limit","")))))))))</f>
        <v/>
      </c>
    </row>
    <row r="48" ht="22" customHeight="1">
      <c r="A48" s="50" t="n"/>
      <c r="B48" s="26" t="n"/>
      <c r="C48" s="26" t="n"/>
      <c r="D48" s="26" t="n"/>
      <c r="E48" s="26" t="n"/>
      <c r="F48" s="26" t="n"/>
      <c r="G48" s="26" t="n"/>
      <c r="H48" s="51" t="n"/>
      <c r="I48" s="52" t="n"/>
      <c r="J48" s="29" t="n"/>
      <c r="K48" s="26" t="n"/>
      <c r="L48" s="53" t="n"/>
      <c r="M48" s="50" t="n"/>
      <c r="N48" s="52" t="n"/>
      <c r="O48" s="51" t="n"/>
      <c r="P48" s="46">
        <f>IF(OR($A48="",$I48=""),"",IFERROR($I48+IF($L48="",0,$L48)-IF($N48="",0,$N48),""))</f>
        <v/>
      </c>
      <c r="Q48" s="55">
        <f>IF(OR($A48="",$H48=""),"",IFERROR($H48-IF($O48="",0,$O48),""))</f>
        <v/>
      </c>
      <c r="R48" s="34">
        <f>IF(OR($A48="",$I48="",$I48=0),"",IFERROR(IF($N48="",0,$N48)/$I48,""))</f>
        <v/>
      </c>
      <c r="S48" s="23">
        <f>IF($A48="","",IF(AND($M48&lt;&gt;"",$M48&lt;$A48),"Review: recovered date precedes cancellation",IF(AND($N48&lt;&gt;"",$N48&gt;0,$M48=""),"Review: recovered amount lacks date",IF(AND($M48&lt;&gt;"",OR($N48="",$N48=0)),"Review: recovered date lacks amount",IF(AND($L48&lt;&gt;"",$I48&lt;&gt;"",$L48&gt;$I48),"Review: credit exceeds canceled amount",IF(AND($O48&lt;&gt;"",$H48&lt;&gt;"",$O48&gt;$H48),"Review: recovered hours exceed canceled hours",IF(AND($K48="Fully Recovered",OR($M48="",$N48="",$N48=0)),"Review: fully recovered entry incomplete",IF(AND($K48="Closed - Not Recovered",OR($N48&gt;0,$O48&gt;0)),"Review: closed record contains recovery",IF(AND(OR($K48="Open",$K48="Rescheduled",$K48="Partially Recovered"),$X$7&lt;&gt;"",$X$7-$A48&gt;$X$8),"Review: open beyond age limit","")))))))))</f>
        <v/>
      </c>
    </row>
    <row r="49" ht="22" customHeight="1">
      <c r="A49" s="50" t="n"/>
      <c r="B49" s="26" t="n"/>
      <c r="C49" s="26" t="n"/>
      <c r="D49" s="26" t="n"/>
      <c r="E49" s="26" t="n"/>
      <c r="F49" s="26" t="n"/>
      <c r="G49" s="26" t="n"/>
      <c r="H49" s="51" t="n"/>
      <c r="I49" s="52" t="n"/>
      <c r="J49" s="29" t="n"/>
      <c r="K49" s="26" t="n"/>
      <c r="L49" s="53" t="n"/>
      <c r="M49" s="50" t="n"/>
      <c r="N49" s="52" t="n"/>
      <c r="O49" s="51" t="n"/>
      <c r="P49" s="44">
        <f>IF(OR($A49="",$I49=""),"",IFERROR($I49+IF($L49="",0,$L49)-IF($N49="",0,$N49),""))</f>
        <v/>
      </c>
      <c r="Q49" s="54">
        <f>IF(OR($A49="",$H49=""),"",IFERROR($H49-IF($O49="",0,$O49),""))</f>
        <v/>
      </c>
      <c r="R49" s="32">
        <f>IF(OR($A49="",$I49="",$I49=0),"",IFERROR(IF($N49="",0,$N49)/$I49,""))</f>
        <v/>
      </c>
      <c r="S49" s="22">
        <f>IF($A49="","",IF(AND($M49&lt;&gt;"",$M49&lt;$A49),"Review: recovered date precedes cancellation",IF(AND($N49&lt;&gt;"",$N49&gt;0,$M49=""),"Review: recovered amount lacks date",IF(AND($M49&lt;&gt;"",OR($N49="",$N49=0)),"Review: recovered date lacks amount",IF(AND($L49&lt;&gt;"",$I49&lt;&gt;"",$L49&gt;$I49),"Review: credit exceeds canceled amount",IF(AND($O49&lt;&gt;"",$H49&lt;&gt;"",$O49&gt;$H49),"Review: recovered hours exceed canceled hours",IF(AND($K49="Fully Recovered",OR($M49="",$N49="",$N49=0)),"Review: fully recovered entry incomplete",IF(AND($K49="Closed - Not Recovered",OR($N49&gt;0,$O49&gt;0)),"Review: closed record contains recovery",IF(AND(OR($K49="Open",$K49="Rescheduled",$K49="Partially Recovered"),$X$7&lt;&gt;"",$X$7-$A49&gt;$X$8),"Review: open beyond age limit","")))))))))</f>
        <v/>
      </c>
    </row>
    <row r="50" ht="22" customHeight="1">
      <c r="A50" s="50" t="n"/>
      <c r="B50" s="26" t="n"/>
      <c r="C50" s="26" t="n"/>
      <c r="D50" s="26" t="n"/>
      <c r="E50" s="26" t="n"/>
      <c r="F50" s="26" t="n"/>
      <c r="G50" s="26" t="n"/>
      <c r="H50" s="51" t="n"/>
      <c r="I50" s="52" t="n"/>
      <c r="J50" s="29" t="n"/>
      <c r="K50" s="26" t="n"/>
      <c r="L50" s="53" t="n"/>
      <c r="M50" s="50" t="n"/>
      <c r="N50" s="52" t="n"/>
      <c r="O50" s="51" t="n"/>
      <c r="P50" s="46">
        <f>IF(OR($A50="",$I50=""),"",IFERROR($I50+IF($L50="",0,$L50)-IF($N50="",0,$N50),""))</f>
        <v/>
      </c>
      <c r="Q50" s="55">
        <f>IF(OR($A50="",$H50=""),"",IFERROR($H50-IF($O50="",0,$O50),""))</f>
        <v/>
      </c>
      <c r="R50" s="34">
        <f>IF(OR($A50="",$I50="",$I50=0),"",IFERROR(IF($N50="",0,$N50)/$I50,""))</f>
        <v/>
      </c>
      <c r="S50" s="23">
        <f>IF($A50="","",IF(AND($M50&lt;&gt;"",$M50&lt;$A50),"Review: recovered date precedes cancellation",IF(AND($N50&lt;&gt;"",$N50&gt;0,$M50=""),"Review: recovered amount lacks date",IF(AND($M50&lt;&gt;"",OR($N50="",$N50=0)),"Review: recovered date lacks amount",IF(AND($L50&lt;&gt;"",$I50&lt;&gt;"",$L50&gt;$I50),"Review: credit exceeds canceled amount",IF(AND($O50&lt;&gt;"",$H50&lt;&gt;"",$O50&gt;$H50),"Review: recovered hours exceed canceled hours",IF(AND($K50="Fully Recovered",OR($M50="",$N50="",$N50=0)),"Review: fully recovered entry incomplete",IF(AND($K50="Closed - Not Recovered",OR($N50&gt;0,$O50&gt;0)),"Review: closed record contains recovery",IF(AND(OR($K50="Open",$K50="Rescheduled",$K50="Partially Recovered"),$X$7&lt;&gt;"",$X$7-$A50&gt;$X$8),"Review: open beyond age limit","")))))))))</f>
        <v/>
      </c>
    </row>
    <row r="51" ht="22" customHeight="1">
      <c r="A51" s="50" t="n"/>
      <c r="B51" s="26" t="n"/>
      <c r="C51" s="26" t="n"/>
      <c r="D51" s="26" t="n"/>
      <c r="E51" s="26" t="n"/>
      <c r="F51" s="26" t="n"/>
      <c r="G51" s="26" t="n"/>
      <c r="H51" s="51" t="n"/>
      <c r="I51" s="52" t="n"/>
      <c r="J51" s="29" t="n"/>
      <c r="K51" s="26" t="n"/>
      <c r="L51" s="53" t="n"/>
      <c r="M51" s="50" t="n"/>
      <c r="N51" s="52" t="n"/>
      <c r="O51" s="51" t="n"/>
      <c r="P51" s="44">
        <f>IF(OR($A51="",$I51=""),"",IFERROR($I51+IF($L51="",0,$L51)-IF($N51="",0,$N51),""))</f>
        <v/>
      </c>
      <c r="Q51" s="54">
        <f>IF(OR($A51="",$H51=""),"",IFERROR($H51-IF($O51="",0,$O51),""))</f>
        <v/>
      </c>
      <c r="R51" s="32">
        <f>IF(OR($A51="",$I51="",$I51=0),"",IFERROR(IF($N51="",0,$N51)/$I51,""))</f>
        <v/>
      </c>
      <c r="S51" s="22">
        <f>IF($A51="","",IF(AND($M51&lt;&gt;"",$M51&lt;$A51),"Review: recovered date precedes cancellation",IF(AND($N51&lt;&gt;"",$N51&gt;0,$M51=""),"Review: recovered amount lacks date",IF(AND($M51&lt;&gt;"",OR($N51="",$N51=0)),"Review: recovered date lacks amount",IF(AND($L51&lt;&gt;"",$I51&lt;&gt;"",$L51&gt;$I51),"Review: credit exceeds canceled amount",IF(AND($O51&lt;&gt;"",$H51&lt;&gt;"",$O51&gt;$H51),"Review: recovered hours exceed canceled hours",IF(AND($K51="Fully Recovered",OR($M51="",$N51="",$N51=0)),"Review: fully recovered entry incomplete",IF(AND($K51="Closed - Not Recovered",OR($N51&gt;0,$O51&gt;0)),"Review: closed record contains recovery",IF(AND(OR($K51="Open",$K51="Rescheduled",$K51="Partially Recovered"),$X$7&lt;&gt;"",$X$7-$A51&gt;$X$8),"Review: open beyond age limit","")))))))))</f>
        <v/>
      </c>
    </row>
    <row r="52" ht="22" customHeight="1">
      <c r="A52" s="50" t="n"/>
      <c r="B52" s="26" t="n"/>
      <c r="C52" s="26" t="n"/>
      <c r="D52" s="26" t="n"/>
      <c r="E52" s="26" t="n"/>
      <c r="F52" s="26" t="n"/>
      <c r="G52" s="26" t="n"/>
      <c r="H52" s="51" t="n"/>
      <c r="I52" s="52" t="n"/>
      <c r="J52" s="29" t="n"/>
      <c r="K52" s="26" t="n"/>
      <c r="L52" s="53" t="n"/>
      <c r="M52" s="50" t="n"/>
      <c r="N52" s="52" t="n"/>
      <c r="O52" s="51" t="n"/>
      <c r="P52" s="46">
        <f>IF(OR($A52="",$I52=""),"",IFERROR($I52+IF($L52="",0,$L52)-IF($N52="",0,$N52),""))</f>
        <v/>
      </c>
      <c r="Q52" s="55">
        <f>IF(OR($A52="",$H52=""),"",IFERROR($H52-IF($O52="",0,$O52),""))</f>
        <v/>
      </c>
      <c r="R52" s="34">
        <f>IF(OR($A52="",$I52="",$I52=0),"",IFERROR(IF($N52="",0,$N52)/$I52,""))</f>
        <v/>
      </c>
      <c r="S52" s="23">
        <f>IF($A52="","",IF(AND($M52&lt;&gt;"",$M52&lt;$A52),"Review: recovered date precedes cancellation",IF(AND($N52&lt;&gt;"",$N52&gt;0,$M52=""),"Review: recovered amount lacks date",IF(AND($M52&lt;&gt;"",OR($N52="",$N52=0)),"Review: recovered date lacks amount",IF(AND($L52&lt;&gt;"",$I52&lt;&gt;"",$L52&gt;$I52),"Review: credit exceeds canceled amount",IF(AND($O52&lt;&gt;"",$H52&lt;&gt;"",$O52&gt;$H52),"Review: recovered hours exceed canceled hours",IF(AND($K52="Fully Recovered",OR($M52="",$N52="",$N52=0)),"Review: fully recovered entry incomplete",IF(AND($K52="Closed - Not Recovered",OR($N52&gt;0,$O52&gt;0)),"Review: closed record contains recovery",IF(AND(OR($K52="Open",$K52="Rescheduled",$K52="Partially Recovered"),$X$7&lt;&gt;"",$X$7-$A52&gt;$X$8),"Review: open beyond age limit","")))))))))</f>
        <v/>
      </c>
    </row>
    <row r="53" ht="22" customHeight="1">
      <c r="A53" s="50" t="n"/>
      <c r="B53" s="26" t="n"/>
      <c r="C53" s="26" t="n"/>
      <c r="D53" s="26" t="n"/>
      <c r="E53" s="26" t="n"/>
      <c r="F53" s="26" t="n"/>
      <c r="G53" s="26" t="n"/>
      <c r="H53" s="51" t="n"/>
      <c r="I53" s="52" t="n"/>
      <c r="J53" s="29" t="n"/>
      <c r="K53" s="26" t="n"/>
      <c r="L53" s="53" t="n"/>
      <c r="M53" s="50" t="n"/>
      <c r="N53" s="52" t="n"/>
      <c r="O53" s="51" t="n"/>
      <c r="P53" s="44">
        <f>IF(OR($A53="",$I53=""),"",IFERROR($I53+IF($L53="",0,$L53)-IF($N53="",0,$N53),""))</f>
        <v/>
      </c>
      <c r="Q53" s="54">
        <f>IF(OR($A53="",$H53=""),"",IFERROR($H53-IF($O53="",0,$O53),""))</f>
        <v/>
      </c>
      <c r="R53" s="32">
        <f>IF(OR($A53="",$I53="",$I53=0),"",IFERROR(IF($N53="",0,$N53)/$I53,""))</f>
        <v/>
      </c>
      <c r="S53" s="22">
        <f>IF($A53="","",IF(AND($M53&lt;&gt;"",$M53&lt;$A53),"Review: recovered date precedes cancellation",IF(AND($N53&lt;&gt;"",$N53&gt;0,$M53=""),"Review: recovered amount lacks date",IF(AND($M53&lt;&gt;"",OR($N53="",$N53=0)),"Review: recovered date lacks amount",IF(AND($L53&lt;&gt;"",$I53&lt;&gt;"",$L53&gt;$I53),"Review: credit exceeds canceled amount",IF(AND($O53&lt;&gt;"",$H53&lt;&gt;"",$O53&gt;$H53),"Review: recovered hours exceed canceled hours",IF(AND($K53="Fully Recovered",OR($M53="",$N53="",$N53=0)),"Review: fully recovered entry incomplete",IF(AND($K53="Closed - Not Recovered",OR($N53&gt;0,$O53&gt;0)),"Review: closed record contains recovery",IF(AND(OR($K53="Open",$K53="Rescheduled",$K53="Partially Recovered"),$X$7&lt;&gt;"",$X$7-$A53&gt;$X$8),"Review: open beyond age limit","")))))))))</f>
        <v/>
      </c>
    </row>
    <row r="54" ht="22" customHeight="1">
      <c r="A54" s="50" t="n"/>
      <c r="B54" s="26" t="n"/>
      <c r="C54" s="26" t="n"/>
      <c r="D54" s="26" t="n"/>
      <c r="E54" s="26" t="n"/>
      <c r="F54" s="26" t="n"/>
      <c r="G54" s="26" t="n"/>
      <c r="H54" s="51" t="n"/>
      <c r="I54" s="52" t="n"/>
      <c r="J54" s="29" t="n"/>
      <c r="K54" s="26" t="n"/>
      <c r="L54" s="53" t="n"/>
      <c r="M54" s="50" t="n"/>
      <c r="N54" s="52" t="n"/>
      <c r="O54" s="51" t="n"/>
      <c r="P54" s="46">
        <f>IF(OR($A54="",$I54=""),"",IFERROR($I54+IF($L54="",0,$L54)-IF($N54="",0,$N54),""))</f>
        <v/>
      </c>
      <c r="Q54" s="55">
        <f>IF(OR($A54="",$H54=""),"",IFERROR($H54-IF($O54="",0,$O54),""))</f>
        <v/>
      </c>
      <c r="R54" s="34">
        <f>IF(OR($A54="",$I54="",$I54=0),"",IFERROR(IF($N54="",0,$N54)/$I54,""))</f>
        <v/>
      </c>
      <c r="S54" s="23">
        <f>IF($A54="","",IF(AND($M54&lt;&gt;"",$M54&lt;$A54),"Review: recovered date precedes cancellation",IF(AND($N54&lt;&gt;"",$N54&gt;0,$M54=""),"Review: recovered amount lacks date",IF(AND($M54&lt;&gt;"",OR($N54="",$N54=0)),"Review: recovered date lacks amount",IF(AND($L54&lt;&gt;"",$I54&lt;&gt;"",$L54&gt;$I54),"Review: credit exceeds canceled amount",IF(AND($O54&lt;&gt;"",$H54&lt;&gt;"",$O54&gt;$H54),"Review: recovered hours exceed canceled hours",IF(AND($K54="Fully Recovered",OR($M54="",$N54="",$N54=0)),"Review: fully recovered entry incomplete",IF(AND($K54="Closed - Not Recovered",OR($N54&gt;0,$O54&gt;0)),"Review: closed record contains recovery",IF(AND(OR($K54="Open",$K54="Rescheduled",$K54="Partially Recovered"),$X$7&lt;&gt;"",$X$7-$A54&gt;$X$8),"Review: open beyond age limit","")))))))))</f>
        <v/>
      </c>
    </row>
    <row r="55" ht="22" customHeight="1">
      <c r="A55" s="50" t="n"/>
      <c r="B55" s="26" t="n"/>
      <c r="C55" s="26" t="n"/>
      <c r="D55" s="26" t="n"/>
      <c r="E55" s="26" t="n"/>
      <c r="F55" s="26" t="n"/>
      <c r="G55" s="26" t="n"/>
      <c r="H55" s="51" t="n"/>
      <c r="I55" s="52" t="n"/>
      <c r="J55" s="29" t="n"/>
      <c r="K55" s="26" t="n"/>
      <c r="L55" s="53" t="n"/>
      <c r="M55" s="50" t="n"/>
      <c r="N55" s="52" t="n"/>
      <c r="O55" s="51" t="n"/>
      <c r="P55" s="44">
        <f>IF(OR($A55="",$I55=""),"",IFERROR($I55+IF($L55="",0,$L55)-IF($N55="",0,$N55),""))</f>
        <v/>
      </c>
      <c r="Q55" s="54">
        <f>IF(OR($A55="",$H55=""),"",IFERROR($H55-IF($O55="",0,$O55),""))</f>
        <v/>
      </c>
      <c r="R55" s="32">
        <f>IF(OR($A55="",$I55="",$I55=0),"",IFERROR(IF($N55="",0,$N55)/$I55,""))</f>
        <v/>
      </c>
      <c r="S55" s="22">
        <f>IF($A55="","",IF(AND($M55&lt;&gt;"",$M55&lt;$A55),"Review: recovered date precedes cancellation",IF(AND($N55&lt;&gt;"",$N55&gt;0,$M55=""),"Review: recovered amount lacks date",IF(AND($M55&lt;&gt;"",OR($N55="",$N55=0)),"Review: recovered date lacks amount",IF(AND($L55&lt;&gt;"",$I55&lt;&gt;"",$L55&gt;$I55),"Review: credit exceeds canceled amount",IF(AND($O55&lt;&gt;"",$H55&lt;&gt;"",$O55&gt;$H55),"Review: recovered hours exceed canceled hours",IF(AND($K55="Fully Recovered",OR($M55="",$N55="",$N55=0)),"Review: fully recovered entry incomplete",IF(AND($K55="Closed - Not Recovered",OR($N55&gt;0,$O55&gt;0)),"Review: closed record contains recovery",IF(AND(OR($K55="Open",$K55="Rescheduled",$K55="Partially Recovered"),$X$7&lt;&gt;"",$X$7-$A55&gt;$X$8),"Review: open beyond age limit","")))))))))</f>
        <v/>
      </c>
    </row>
    <row r="56" ht="22" customHeight="1">
      <c r="A56" s="50" t="n"/>
      <c r="B56" s="26" t="n"/>
      <c r="C56" s="26" t="n"/>
      <c r="D56" s="26" t="n"/>
      <c r="E56" s="26" t="n"/>
      <c r="F56" s="26" t="n"/>
      <c r="G56" s="26" t="n"/>
      <c r="H56" s="51" t="n"/>
      <c r="I56" s="52" t="n"/>
      <c r="J56" s="29" t="n"/>
      <c r="K56" s="26" t="n"/>
      <c r="L56" s="53" t="n"/>
      <c r="M56" s="50" t="n"/>
      <c r="N56" s="52" t="n"/>
      <c r="O56" s="51" t="n"/>
      <c r="P56" s="46">
        <f>IF(OR($A56="",$I56=""),"",IFERROR($I56+IF($L56="",0,$L56)-IF($N56="",0,$N56),""))</f>
        <v/>
      </c>
      <c r="Q56" s="55">
        <f>IF(OR($A56="",$H56=""),"",IFERROR($H56-IF($O56="",0,$O56),""))</f>
        <v/>
      </c>
      <c r="R56" s="34">
        <f>IF(OR($A56="",$I56="",$I56=0),"",IFERROR(IF($N56="",0,$N56)/$I56,""))</f>
        <v/>
      </c>
      <c r="S56" s="23">
        <f>IF($A56="","",IF(AND($M56&lt;&gt;"",$M56&lt;$A56),"Review: recovered date precedes cancellation",IF(AND($N56&lt;&gt;"",$N56&gt;0,$M56=""),"Review: recovered amount lacks date",IF(AND($M56&lt;&gt;"",OR($N56="",$N56=0)),"Review: recovered date lacks amount",IF(AND($L56&lt;&gt;"",$I56&lt;&gt;"",$L56&gt;$I56),"Review: credit exceeds canceled amount",IF(AND($O56&lt;&gt;"",$H56&lt;&gt;"",$O56&gt;$H56),"Review: recovered hours exceed canceled hours",IF(AND($K56="Fully Recovered",OR($M56="",$N56="",$N56=0)),"Review: fully recovered entry incomplete",IF(AND($K56="Closed - Not Recovered",OR($N56&gt;0,$O56&gt;0)),"Review: closed record contains recovery",IF(AND(OR($K56="Open",$K56="Rescheduled",$K56="Partially Recovered"),$X$7&lt;&gt;"",$X$7-$A56&gt;$X$8),"Review: open beyond age limit","")))))))))</f>
        <v/>
      </c>
    </row>
    <row r="57" ht="22" customHeight="1">
      <c r="A57" s="50" t="n"/>
      <c r="B57" s="26" t="n"/>
      <c r="C57" s="26" t="n"/>
      <c r="D57" s="26" t="n"/>
      <c r="E57" s="26" t="n"/>
      <c r="F57" s="26" t="n"/>
      <c r="G57" s="26" t="n"/>
      <c r="H57" s="51" t="n"/>
      <c r="I57" s="52" t="n"/>
      <c r="J57" s="29" t="n"/>
      <c r="K57" s="26" t="n"/>
      <c r="L57" s="53" t="n"/>
      <c r="M57" s="50" t="n"/>
      <c r="N57" s="52" t="n"/>
      <c r="O57" s="51" t="n"/>
      <c r="P57" s="44">
        <f>IF(OR($A57="",$I57=""),"",IFERROR($I57+IF($L57="",0,$L57)-IF($N57="",0,$N57),""))</f>
        <v/>
      </c>
      <c r="Q57" s="54">
        <f>IF(OR($A57="",$H57=""),"",IFERROR($H57-IF($O57="",0,$O57),""))</f>
        <v/>
      </c>
      <c r="R57" s="32">
        <f>IF(OR($A57="",$I57="",$I57=0),"",IFERROR(IF($N57="",0,$N57)/$I57,""))</f>
        <v/>
      </c>
      <c r="S57" s="22">
        <f>IF($A57="","",IF(AND($M57&lt;&gt;"",$M57&lt;$A57),"Review: recovered date precedes cancellation",IF(AND($N57&lt;&gt;"",$N57&gt;0,$M57=""),"Review: recovered amount lacks date",IF(AND($M57&lt;&gt;"",OR($N57="",$N57=0)),"Review: recovered date lacks amount",IF(AND($L57&lt;&gt;"",$I57&lt;&gt;"",$L57&gt;$I57),"Review: credit exceeds canceled amount",IF(AND($O57&lt;&gt;"",$H57&lt;&gt;"",$O57&gt;$H57),"Review: recovered hours exceed canceled hours",IF(AND($K57="Fully Recovered",OR($M57="",$N57="",$N57=0)),"Review: fully recovered entry incomplete",IF(AND($K57="Closed - Not Recovered",OR($N57&gt;0,$O57&gt;0)),"Review: closed record contains recovery",IF(AND(OR($K57="Open",$K57="Rescheduled",$K57="Partially Recovered"),$X$7&lt;&gt;"",$X$7-$A57&gt;$X$8),"Review: open beyond age limit","")))))))))</f>
        <v/>
      </c>
    </row>
    <row r="58" ht="22" customHeight="1">
      <c r="A58" s="50" t="n"/>
      <c r="B58" s="26" t="n"/>
      <c r="C58" s="26" t="n"/>
      <c r="D58" s="26" t="n"/>
      <c r="E58" s="26" t="n"/>
      <c r="F58" s="26" t="n"/>
      <c r="G58" s="26" t="n"/>
      <c r="H58" s="51" t="n"/>
      <c r="I58" s="52" t="n"/>
      <c r="J58" s="29" t="n"/>
      <c r="K58" s="26" t="n"/>
      <c r="L58" s="53" t="n"/>
      <c r="M58" s="50" t="n"/>
      <c r="N58" s="52" t="n"/>
      <c r="O58" s="51" t="n"/>
      <c r="P58" s="46">
        <f>IF(OR($A58="",$I58=""),"",IFERROR($I58+IF($L58="",0,$L58)-IF($N58="",0,$N58),""))</f>
        <v/>
      </c>
      <c r="Q58" s="55">
        <f>IF(OR($A58="",$H58=""),"",IFERROR($H58-IF($O58="",0,$O58),""))</f>
        <v/>
      </c>
      <c r="R58" s="34">
        <f>IF(OR($A58="",$I58="",$I58=0),"",IFERROR(IF($N58="",0,$N58)/$I58,""))</f>
        <v/>
      </c>
      <c r="S58" s="23">
        <f>IF($A58="","",IF(AND($M58&lt;&gt;"",$M58&lt;$A58),"Review: recovered date precedes cancellation",IF(AND($N58&lt;&gt;"",$N58&gt;0,$M58=""),"Review: recovered amount lacks date",IF(AND($M58&lt;&gt;"",OR($N58="",$N58=0)),"Review: recovered date lacks amount",IF(AND($L58&lt;&gt;"",$I58&lt;&gt;"",$L58&gt;$I58),"Review: credit exceeds canceled amount",IF(AND($O58&lt;&gt;"",$H58&lt;&gt;"",$O58&gt;$H58),"Review: recovered hours exceed canceled hours",IF(AND($K58="Fully Recovered",OR($M58="",$N58="",$N58=0)),"Review: fully recovered entry incomplete",IF(AND($K58="Closed - Not Recovered",OR($N58&gt;0,$O58&gt;0)),"Review: closed record contains recovery",IF(AND(OR($K58="Open",$K58="Rescheduled",$K58="Partially Recovered"),$X$7&lt;&gt;"",$X$7-$A58&gt;$X$8),"Review: open beyond age limit","")))))))))</f>
        <v/>
      </c>
    </row>
    <row r="59" ht="22" customHeight="1">
      <c r="A59" s="50" t="n"/>
      <c r="B59" s="26" t="n"/>
      <c r="C59" s="26" t="n"/>
      <c r="D59" s="26" t="n"/>
      <c r="E59" s="26" t="n"/>
      <c r="F59" s="26" t="n"/>
      <c r="G59" s="26" t="n"/>
      <c r="H59" s="51" t="n"/>
      <c r="I59" s="52" t="n"/>
      <c r="J59" s="29" t="n"/>
      <c r="K59" s="26" t="n"/>
      <c r="L59" s="53" t="n"/>
      <c r="M59" s="50" t="n"/>
      <c r="N59" s="52" t="n"/>
      <c r="O59" s="51" t="n"/>
      <c r="P59" s="44">
        <f>IF(OR($A59="",$I59=""),"",IFERROR($I59+IF($L59="",0,$L59)-IF($N59="",0,$N59),""))</f>
        <v/>
      </c>
      <c r="Q59" s="54">
        <f>IF(OR($A59="",$H59=""),"",IFERROR($H59-IF($O59="",0,$O59),""))</f>
        <v/>
      </c>
      <c r="R59" s="32">
        <f>IF(OR($A59="",$I59="",$I59=0),"",IFERROR(IF($N59="",0,$N59)/$I59,""))</f>
        <v/>
      </c>
      <c r="S59" s="22">
        <f>IF($A59="","",IF(AND($M59&lt;&gt;"",$M59&lt;$A59),"Review: recovered date precedes cancellation",IF(AND($N59&lt;&gt;"",$N59&gt;0,$M59=""),"Review: recovered amount lacks date",IF(AND($M59&lt;&gt;"",OR($N59="",$N59=0)),"Review: recovered date lacks amount",IF(AND($L59&lt;&gt;"",$I59&lt;&gt;"",$L59&gt;$I59),"Review: credit exceeds canceled amount",IF(AND($O59&lt;&gt;"",$H59&lt;&gt;"",$O59&gt;$H59),"Review: recovered hours exceed canceled hours",IF(AND($K59="Fully Recovered",OR($M59="",$N59="",$N59=0)),"Review: fully recovered entry incomplete",IF(AND($K59="Closed - Not Recovered",OR($N59&gt;0,$O59&gt;0)),"Review: closed record contains recovery",IF(AND(OR($K59="Open",$K59="Rescheduled",$K59="Partially Recovered"),$X$7&lt;&gt;"",$X$7-$A59&gt;$X$8),"Review: open beyond age limit","")))))))))</f>
        <v/>
      </c>
    </row>
    <row r="60" ht="22" customHeight="1">
      <c r="A60" s="50" t="n"/>
      <c r="B60" s="26" t="n"/>
      <c r="C60" s="26" t="n"/>
      <c r="D60" s="26" t="n"/>
      <c r="E60" s="26" t="n"/>
      <c r="F60" s="26" t="n"/>
      <c r="G60" s="26" t="n"/>
      <c r="H60" s="51" t="n"/>
      <c r="I60" s="52" t="n"/>
      <c r="J60" s="29" t="n"/>
      <c r="K60" s="26" t="n"/>
      <c r="L60" s="53" t="n"/>
      <c r="M60" s="50" t="n"/>
      <c r="N60" s="52" t="n"/>
      <c r="O60" s="51" t="n"/>
      <c r="P60" s="46">
        <f>IF(OR($A60="",$I60=""),"",IFERROR($I60+IF($L60="",0,$L60)-IF($N60="",0,$N60),""))</f>
        <v/>
      </c>
      <c r="Q60" s="55">
        <f>IF(OR($A60="",$H60=""),"",IFERROR($H60-IF($O60="",0,$O60),""))</f>
        <v/>
      </c>
      <c r="R60" s="34">
        <f>IF(OR($A60="",$I60="",$I60=0),"",IFERROR(IF($N60="",0,$N60)/$I60,""))</f>
        <v/>
      </c>
      <c r="S60" s="23">
        <f>IF($A60="","",IF(AND($M60&lt;&gt;"",$M60&lt;$A60),"Review: recovered date precedes cancellation",IF(AND($N60&lt;&gt;"",$N60&gt;0,$M60=""),"Review: recovered amount lacks date",IF(AND($M60&lt;&gt;"",OR($N60="",$N60=0)),"Review: recovered date lacks amount",IF(AND($L60&lt;&gt;"",$I60&lt;&gt;"",$L60&gt;$I60),"Review: credit exceeds canceled amount",IF(AND($O60&lt;&gt;"",$H60&lt;&gt;"",$O60&gt;$H60),"Review: recovered hours exceed canceled hours",IF(AND($K60="Fully Recovered",OR($M60="",$N60="",$N60=0)),"Review: fully recovered entry incomplete",IF(AND($K60="Closed - Not Recovered",OR($N60&gt;0,$O60&gt;0)),"Review: closed record contains recovery",IF(AND(OR($K60="Open",$K60="Rescheduled",$K60="Partially Recovered"),$X$7&lt;&gt;"",$X$7-$A60&gt;$X$8),"Review: open beyond age limit","")))))))))</f>
        <v/>
      </c>
    </row>
    <row r="61" ht="22" customHeight="1">
      <c r="A61" s="50" t="n"/>
      <c r="B61" s="26" t="n"/>
      <c r="C61" s="26" t="n"/>
      <c r="D61" s="26" t="n"/>
      <c r="E61" s="26" t="n"/>
      <c r="F61" s="26" t="n"/>
      <c r="G61" s="26" t="n"/>
      <c r="H61" s="51" t="n"/>
      <c r="I61" s="52" t="n"/>
      <c r="J61" s="29" t="n"/>
      <c r="K61" s="26" t="n"/>
      <c r="L61" s="53" t="n"/>
      <c r="M61" s="50" t="n"/>
      <c r="N61" s="52" t="n"/>
      <c r="O61" s="51" t="n"/>
      <c r="P61" s="44">
        <f>IF(OR($A61="",$I61=""),"",IFERROR($I61+IF($L61="",0,$L61)-IF($N61="",0,$N61),""))</f>
        <v/>
      </c>
      <c r="Q61" s="54">
        <f>IF(OR($A61="",$H61=""),"",IFERROR($H61-IF($O61="",0,$O61),""))</f>
        <v/>
      </c>
      <c r="R61" s="32">
        <f>IF(OR($A61="",$I61="",$I61=0),"",IFERROR(IF($N61="",0,$N61)/$I61,""))</f>
        <v/>
      </c>
      <c r="S61" s="22">
        <f>IF($A61="","",IF(AND($M61&lt;&gt;"",$M61&lt;$A61),"Review: recovered date precedes cancellation",IF(AND($N61&lt;&gt;"",$N61&gt;0,$M61=""),"Review: recovered amount lacks date",IF(AND($M61&lt;&gt;"",OR($N61="",$N61=0)),"Review: recovered date lacks amount",IF(AND($L61&lt;&gt;"",$I61&lt;&gt;"",$L61&gt;$I61),"Review: credit exceeds canceled amount",IF(AND($O61&lt;&gt;"",$H61&lt;&gt;"",$O61&gt;$H61),"Review: recovered hours exceed canceled hours",IF(AND($K61="Fully Recovered",OR($M61="",$N61="",$N61=0)),"Review: fully recovered entry incomplete",IF(AND($K61="Closed - Not Recovered",OR($N61&gt;0,$O61&gt;0)),"Review: closed record contains recovery",IF(AND(OR($K61="Open",$K61="Rescheduled",$K61="Partially Recovered"),$X$7&lt;&gt;"",$X$7-$A61&gt;$X$8),"Review: open beyond age limit","")))))))))</f>
        <v/>
      </c>
    </row>
    <row r="62" ht="22" customHeight="1">
      <c r="A62" s="50" t="n"/>
      <c r="B62" s="26" t="n"/>
      <c r="C62" s="26" t="n"/>
      <c r="D62" s="26" t="n"/>
      <c r="E62" s="26" t="n"/>
      <c r="F62" s="26" t="n"/>
      <c r="G62" s="26" t="n"/>
      <c r="H62" s="51" t="n"/>
      <c r="I62" s="52" t="n"/>
      <c r="J62" s="29" t="n"/>
      <c r="K62" s="26" t="n"/>
      <c r="L62" s="53" t="n"/>
      <c r="M62" s="50" t="n"/>
      <c r="N62" s="52" t="n"/>
      <c r="O62" s="51" t="n"/>
      <c r="P62" s="46">
        <f>IF(OR($A62="",$I62=""),"",IFERROR($I62+IF($L62="",0,$L62)-IF($N62="",0,$N62),""))</f>
        <v/>
      </c>
      <c r="Q62" s="55">
        <f>IF(OR($A62="",$H62=""),"",IFERROR($H62-IF($O62="",0,$O62),""))</f>
        <v/>
      </c>
      <c r="R62" s="34">
        <f>IF(OR($A62="",$I62="",$I62=0),"",IFERROR(IF($N62="",0,$N62)/$I62,""))</f>
        <v/>
      </c>
      <c r="S62" s="23">
        <f>IF($A62="","",IF(AND($M62&lt;&gt;"",$M62&lt;$A62),"Review: recovered date precedes cancellation",IF(AND($N62&lt;&gt;"",$N62&gt;0,$M62=""),"Review: recovered amount lacks date",IF(AND($M62&lt;&gt;"",OR($N62="",$N62=0)),"Review: recovered date lacks amount",IF(AND($L62&lt;&gt;"",$I62&lt;&gt;"",$L62&gt;$I62),"Review: credit exceeds canceled amount",IF(AND($O62&lt;&gt;"",$H62&lt;&gt;"",$O62&gt;$H62),"Review: recovered hours exceed canceled hours",IF(AND($K62="Fully Recovered",OR($M62="",$N62="",$N62=0)),"Review: fully recovered entry incomplete",IF(AND($K62="Closed - Not Recovered",OR($N62&gt;0,$O62&gt;0)),"Review: closed record contains recovery",IF(AND(OR($K62="Open",$K62="Rescheduled",$K62="Partially Recovered"),$X$7&lt;&gt;"",$X$7-$A62&gt;$X$8),"Review: open beyond age limit","")))))))))</f>
        <v/>
      </c>
    </row>
    <row r="63" ht="22" customHeight="1">
      <c r="A63" s="50" t="n"/>
      <c r="B63" s="26" t="n"/>
      <c r="C63" s="26" t="n"/>
      <c r="D63" s="26" t="n"/>
      <c r="E63" s="26" t="n"/>
      <c r="F63" s="26" t="n"/>
      <c r="G63" s="26" t="n"/>
      <c r="H63" s="51" t="n"/>
      <c r="I63" s="52" t="n"/>
      <c r="J63" s="29" t="n"/>
      <c r="K63" s="26" t="n"/>
      <c r="L63" s="53" t="n"/>
      <c r="M63" s="50" t="n"/>
      <c r="N63" s="52" t="n"/>
      <c r="O63" s="51" t="n"/>
      <c r="P63" s="44">
        <f>IF(OR($A63="",$I63=""),"",IFERROR($I63+IF($L63="",0,$L63)-IF($N63="",0,$N63),""))</f>
        <v/>
      </c>
      <c r="Q63" s="54">
        <f>IF(OR($A63="",$H63=""),"",IFERROR($H63-IF($O63="",0,$O63),""))</f>
        <v/>
      </c>
      <c r="R63" s="32">
        <f>IF(OR($A63="",$I63="",$I63=0),"",IFERROR(IF($N63="",0,$N63)/$I63,""))</f>
        <v/>
      </c>
      <c r="S63" s="22">
        <f>IF($A63="","",IF(AND($M63&lt;&gt;"",$M63&lt;$A63),"Review: recovered date precedes cancellation",IF(AND($N63&lt;&gt;"",$N63&gt;0,$M63=""),"Review: recovered amount lacks date",IF(AND($M63&lt;&gt;"",OR($N63="",$N63=0)),"Review: recovered date lacks amount",IF(AND($L63&lt;&gt;"",$I63&lt;&gt;"",$L63&gt;$I63),"Review: credit exceeds canceled amount",IF(AND($O63&lt;&gt;"",$H63&lt;&gt;"",$O63&gt;$H63),"Review: recovered hours exceed canceled hours",IF(AND($K63="Fully Recovered",OR($M63="",$N63="",$N63=0)),"Review: fully recovered entry incomplete",IF(AND($K63="Closed - Not Recovered",OR($N63&gt;0,$O63&gt;0)),"Review: closed record contains recovery",IF(AND(OR($K63="Open",$K63="Rescheduled",$K63="Partially Recovered"),$X$7&lt;&gt;"",$X$7-$A63&gt;$X$8),"Review: open beyond age limit","")))))))))</f>
        <v/>
      </c>
    </row>
    <row r="64" ht="22" customHeight="1">
      <c r="A64" s="50" t="n"/>
      <c r="B64" s="26" t="n"/>
      <c r="C64" s="26" t="n"/>
      <c r="D64" s="26" t="n"/>
      <c r="E64" s="26" t="n"/>
      <c r="F64" s="26" t="n"/>
      <c r="G64" s="26" t="n"/>
      <c r="H64" s="51" t="n"/>
      <c r="I64" s="52" t="n"/>
      <c r="J64" s="29" t="n"/>
      <c r="K64" s="26" t="n"/>
      <c r="L64" s="53" t="n"/>
      <c r="M64" s="50" t="n"/>
      <c r="N64" s="52" t="n"/>
      <c r="O64" s="51" t="n"/>
      <c r="P64" s="46">
        <f>IF(OR($A64="",$I64=""),"",IFERROR($I64+IF($L64="",0,$L64)-IF($N64="",0,$N64),""))</f>
        <v/>
      </c>
      <c r="Q64" s="55">
        <f>IF(OR($A64="",$H64=""),"",IFERROR($H64-IF($O64="",0,$O64),""))</f>
        <v/>
      </c>
      <c r="R64" s="34">
        <f>IF(OR($A64="",$I64="",$I64=0),"",IFERROR(IF($N64="",0,$N64)/$I64,""))</f>
        <v/>
      </c>
      <c r="S64" s="23">
        <f>IF($A64="","",IF(AND($M64&lt;&gt;"",$M64&lt;$A64),"Review: recovered date precedes cancellation",IF(AND($N64&lt;&gt;"",$N64&gt;0,$M64=""),"Review: recovered amount lacks date",IF(AND($M64&lt;&gt;"",OR($N64="",$N64=0)),"Review: recovered date lacks amount",IF(AND($L64&lt;&gt;"",$I64&lt;&gt;"",$L64&gt;$I64),"Review: credit exceeds canceled amount",IF(AND($O64&lt;&gt;"",$H64&lt;&gt;"",$O64&gt;$H64),"Review: recovered hours exceed canceled hours",IF(AND($K64="Fully Recovered",OR($M64="",$N64="",$N64=0)),"Review: fully recovered entry incomplete",IF(AND($K64="Closed - Not Recovered",OR($N64&gt;0,$O64&gt;0)),"Review: closed record contains recovery",IF(AND(OR($K64="Open",$K64="Rescheduled",$K64="Partially Recovered"),$X$7&lt;&gt;"",$X$7-$A64&gt;$X$8),"Review: open beyond age limit","")))))))))</f>
        <v/>
      </c>
    </row>
    <row r="65" ht="22" customHeight="1">
      <c r="A65" s="50" t="n"/>
      <c r="B65" s="26" t="n"/>
      <c r="C65" s="26" t="n"/>
      <c r="D65" s="26" t="n"/>
      <c r="E65" s="26" t="n"/>
      <c r="F65" s="26" t="n"/>
      <c r="G65" s="26" t="n"/>
      <c r="H65" s="51" t="n"/>
      <c r="I65" s="52" t="n"/>
      <c r="J65" s="29" t="n"/>
      <c r="K65" s="26" t="n"/>
      <c r="L65" s="53" t="n"/>
      <c r="M65" s="50" t="n"/>
      <c r="N65" s="52" t="n"/>
      <c r="O65" s="51" t="n"/>
      <c r="P65" s="44">
        <f>IF(OR($A65="",$I65=""),"",IFERROR($I65+IF($L65="",0,$L65)-IF($N65="",0,$N65),""))</f>
        <v/>
      </c>
      <c r="Q65" s="54">
        <f>IF(OR($A65="",$H65=""),"",IFERROR($H65-IF($O65="",0,$O65),""))</f>
        <v/>
      </c>
      <c r="R65" s="32">
        <f>IF(OR($A65="",$I65="",$I65=0),"",IFERROR(IF($N65="",0,$N65)/$I65,""))</f>
        <v/>
      </c>
      <c r="S65" s="22">
        <f>IF($A65="","",IF(AND($M65&lt;&gt;"",$M65&lt;$A65),"Review: recovered date precedes cancellation",IF(AND($N65&lt;&gt;"",$N65&gt;0,$M65=""),"Review: recovered amount lacks date",IF(AND($M65&lt;&gt;"",OR($N65="",$N65=0)),"Review: recovered date lacks amount",IF(AND($L65&lt;&gt;"",$I65&lt;&gt;"",$L65&gt;$I65),"Review: credit exceeds canceled amount",IF(AND($O65&lt;&gt;"",$H65&lt;&gt;"",$O65&gt;$H65),"Review: recovered hours exceed canceled hours",IF(AND($K65="Fully Recovered",OR($M65="",$N65="",$N65=0)),"Review: fully recovered entry incomplete",IF(AND($K65="Closed - Not Recovered",OR($N65&gt;0,$O65&gt;0)),"Review: closed record contains recovery",IF(AND(OR($K65="Open",$K65="Rescheduled",$K65="Partially Recovered"),$X$7&lt;&gt;"",$X$7-$A65&gt;$X$8),"Review: open beyond age limit","")))))))))</f>
        <v/>
      </c>
    </row>
    <row r="66" ht="22" customHeight="1">
      <c r="A66" s="50" t="n"/>
      <c r="B66" s="26" t="n"/>
      <c r="C66" s="26" t="n"/>
      <c r="D66" s="26" t="n"/>
      <c r="E66" s="26" t="n"/>
      <c r="F66" s="26" t="n"/>
      <c r="G66" s="26" t="n"/>
      <c r="H66" s="51" t="n"/>
      <c r="I66" s="52" t="n"/>
      <c r="J66" s="29" t="n"/>
      <c r="K66" s="26" t="n"/>
      <c r="L66" s="53" t="n"/>
      <c r="M66" s="50" t="n"/>
      <c r="N66" s="52" t="n"/>
      <c r="O66" s="51" t="n"/>
      <c r="P66" s="46">
        <f>IF(OR($A66="",$I66=""),"",IFERROR($I66+IF($L66="",0,$L66)-IF($N66="",0,$N66),""))</f>
        <v/>
      </c>
      <c r="Q66" s="55">
        <f>IF(OR($A66="",$H66=""),"",IFERROR($H66-IF($O66="",0,$O66),""))</f>
        <v/>
      </c>
      <c r="R66" s="34">
        <f>IF(OR($A66="",$I66="",$I66=0),"",IFERROR(IF($N66="",0,$N66)/$I66,""))</f>
        <v/>
      </c>
      <c r="S66" s="23">
        <f>IF($A66="","",IF(AND($M66&lt;&gt;"",$M66&lt;$A66),"Review: recovered date precedes cancellation",IF(AND($N66&lt;&gt;"",$N66&gt;0,$M66=""),"Review: recovered amount lacks date",IF(AND($M66&lt;&gt;"",OR($N66="",$N66=0)),"Review: recovered date lacks amount",IF(AND($L66&lt;&gt;"",$I66&lt;&gt;"",$L66&gt;$I66),"Review: credit exceeds canceled amount",IF(AND($O66&lt;&gt;"",$H66&lt;&gt;"",$O66&gt;$H66),"Review: recovered hours exceed canceled hours",IF(AND($K66="Fully Recovered",OR($M66="",$N66="",$N66=0)),"Review: fully recovered entry incomplete",IF(AND($K66="Closed - Not Recovered",OR($N66&gt;0,$O66&gt;0)),"Review: closed record contains recovery",IF(AND(OR($K66="Open",$K66="Rescheduled",$K66="Partially Recovered"),$X$7&lt;&gt;"",$X$7-$A66&gt;$X$8),"Review: open beyond age limit","")))))))))</f>
        <v/>
      </c>
    </row>
    <row r="67" ht="22" customHeight="1">
      <c r="A67" s="50" t="n"/>
      <c r="B67" s="26" t="n"/>
      <c r="C67" s="26" t="n"/>
      <c r="D67" s="26" t="n"/>
      <c r="E67" s="26" t="n"/>
      <c r="F67" s="26" t="n"/>
      <c r="G67" s="26" t="n"/>
      <c r="H67" s="51" t="n"/>
      <c r="I67" s="52" t="n"/>
      <c r="J67" s="29" t="n"/>
      <c r="K67" s="26" t="n"/>
      <c r="L67" s="53" t="n"/>
      <c r="M67" s="50" t="n"/>
      <c r="N67" s="52" t="n"/>
      <c r="O67" s="51" t="n"/>
      <c r="P67" s="44">
        <f>IF(OR($A67="",$I67=""),"",IFERROR($I67+IF($L67="",0,$L67)-IF($N67="",0,$N67),""))</f>
        <v/>
      </c>
      <c r="Q67" s="54">
        <f>IF(OR($A67="",$H67=""),"",IFERROR($H67-IF($O67="",0,$O67),""))</f>
        <v/>
      </c>
      <c r="R67" s="32">
        <f>IF(OR($A67="",$I67="",$I67=0),"",IFERROR(IF($N67="",0,$N67)/$I67,""))</f>
        <v/>
      </c>
      <c r="S67" s="22">
        <f>IF($A67="","",IF(AND($M67&lt;&gt;"",$M67&lt;$A67),"Review: recovered date precedes cancellation",IF(AND($N67&lt;&gt;"",$N67&gt;0,$M67=""),"Review: recovered amount lacks date",IF(AND($M67&lt;&gt;"",OR($N67="",$N67=0)),"Review: recovered date lacks amount",IF(AND($L67&lt;&gt;"",$I67&lt;&gt;"",$L67&gt;$I67),"Review: credit exceeds canceled amount",IF(AND($O67&lt;&gt;"",$H67&lt;&gt;"",$O67&gt;$H67),"Review: recovered hours exceed canceled hours",IF(AND($K67="Fully Recovered",OR($M67="",$N67="",$N67=0)),"Review: fully recovered entry incomplete",IF(AND($K67="Closed - Not Recovered",OR($N67&gt;0,$O67&gt;0)),"Review: closed record contains recovery",IF(AND(OR($K67="Open",$K67="Rescheduled",$K67="Partially Recovered"),$X$7&lt;&gt;"",$X$7-$A67&gt;$X$8),"Review: open beyond age limit","")))))))))</f>
        <v/>
      </c>
    </row>
    <row r="68" ht="22" customHeight="1">
      <c r="A68" s="50" t="n"/>
      <c r="B68" s="26" t="n"/>
      <c r="C68" s="26" t="n"/>
      <c r="D68" s="26" t="n"/>
      <c r="E68" s="26" t="n"/>
      <c r="F68" s="26" t="n"/>
      <c r="G68" s="26" t="n"/>
      <c r="H68" s="51" t="n"/>
      <c r="I68" s="52" t="n"/>
      <c r="J68" s="29" t="n"/>
      <c r="K68" s="26" t="n"/>
      <c r="L68" s="53" t="n"/>
      <c r="M68" s="50" t="n"/>
      <c r="N68" s="52" t="n"/>
      <c r="O68" s="51" t="n"/>
      <c r="P68" s="46">
        <f>IF(OR($A68="",$I68=""),"",IFERROR($I68+IF($L68="",0,$L68)-IF($N68="",0,$N68),""))</f>
        <v/>
      </c>
      <c r="Q68" s="55">
        <f>IF(OR($A68="",$H68=""),"",IFERROR($H68-IF($O68="",0,$O68),""))</f>
        <v/>
      </c>
      <c r="R68" s="34">
        <f>IF(OR($A68="",$I68="",$I68=0),"",IFERROR(IF($N68="",0,$N68)/$I68,""))</f>
        <v/>
      </c>
      <c r="S68" s="23">
        <f>IF($A68="","",IF(AND($M68&lt;&gt;"",$M68&lt;$A68),"Review: recovered date precedes cancellation",IF(AND($N68&lt;&gt;"",$N68&gt;0,$M68=""),"Review: recovered amount lacks date",IF(AND($M68&lt;&gt;"",OR($N68="",$N68=0)),"Review: recovered date lacks amount",IF(AND($L68&lt;&gt;"",$I68&lt;&gt;"",$L68&gt;$I68),"Review: credit exceeds canceled amount",IF(AND($O68&lt;&gt;"",$H68&lt;&gt;"",$O68&gt;$H68),"Review: recovered hours exceed canceled hours",IF(AND($K68="Fully Recovered",OR($M68="",$N68="",$N68=0)),"Review: fully recovered entry incomplete",IF(AND($K68="Closed - Not Recovered",OR($N68&gt;0,$O68&gt;0)),"Review: closed record contains recovery",IF(AND(OR($K68="Open",$K68="Rescheduled",$K68="Partially Recovered"),$X$7&lt;&gt;"",$X$7-$A68&gt;$X$8),"Review: open beyond age limit","")))))))))</f>
        <v/>
      </c>
    </row>
    <row r="69" ht="22" customHeight="1">
      <c r="A69" s="50" t="n"/>
      <c r="B69" s="26" t="n"/>
      <c r="C69" s="26" t="n"/>
      <c r="D69" s="26" t="n"/>
      <c r="E69" s="26" t="n"/>
      <c r="F69" s="26" t="n"/>
      <c r="G69" s="26" t="n"/>
      <c r="H69" s="51" t="n"/>
      <c r="I69" s="52" t="n"/>
      <c r="J69" s="29" t="n"/>
      <c r="K69" s="26" t="n"/>
      <c r="L69" s="53" t="n"/>
      <c r="M69" s="50" t="n"/>
      <c r="N69" s="52" t="n"/>
      <c r="O69" s="51" t="n"/>
      <c r="P69" s="44">
        <f>IF(OR($A69="",$I69=""),"",IFERROR($I69+IF($L69="",0,$L69)-IF($N69="",0,$N69),""))</f>
        <v/>
      </c>
      <c r="Q69" s="54">
        <f>IF(OR($A69="",$H69=""),"",IFERROR($H69-IF($O69="",0,$O69),""))</f>
        <v/>
      </c>
      <c r="R69" s="32">
        <f>IF(OR($A69="",$I69="",$I69=0),"",IFERROR(IF($N69="",0,$N69)/$I69,""))</f>
        <v/>
      </c>
      <c r="S69" s="22">
        <f>IF($A69="","",IF(AND($M69&lt;&gt;"",$M69&lt;$A69),"Review: recovered date precedes cancellation",IF(AND($N69&lt;&gt;"",$N69&gt;0,$M69=""),"Review: recovered amount lacks date",IF(AND($M69&lt;&gt;"",OR($N69="",$N69=0)),"Review: recovered date lacks amount",IF(AND($L69&lt;&gt;"",$I69&lt;&gt;"",$L69&gt;$I69),"Review: credit exceeds canceled amount",IF(AND($O69&lt;&gt;"",$H69&lt;&gt;"",$O69&gt;$H69),"Review: recovered hours exceed canceled hours",IF(AND($K69="Fully Recovered",OR($M69="",$N69="",$N69=0)),"Review: fully recovered entry incomplete",IF(AND($K69="Closed - Not Recovered",OR($N69&gt;0,$O69&gt;0)),"Review: closed record contains recovery",IF(AND(OR($K69="Open",$K69="Rescheduled",$K69="Partially Recovered"),$X$7&lt;&gt;"",$X$7-$A69&gt;$X$8),"Review: open beyond age limit","")))))))))</f>
        <v/>
      </c>
    </row>
    <row r="70" ht="22" customHeight="1">
      <c r="A70" s="50" t="n"/>
      <c r="B70" s="26" t="n"/>
      <c r="C70" s="26" t="n"/>
      <c r="D70" s="26" t="n"/>
      <c r="E70" s="26" t="n"/>
      <c r="F70" s="26" t="n"/>
      <c r="G70" s="26" t="n"/>
      <c r="H70" s="51" t="n"/>
      <c r="I70" s="52" t="n"/>
      <c r="J70" s="29" t="n"/>
      <c r="K70" s="26" t="n"/>
      <c r="L70" s="53" t="n"/>
      <c r="M70" s="50" t="n"/>
      <c r="N70" s="52" t="n"/>
      <c r="O70" s="51" t="n"/>
      <c r="P70" s="46">
        <f>IF(OR($A70="",$I70=""),"",IFERROR($I70+IF($L70="",0,$L70)-IF($N70="",0,$N70),""))</f>
        <v/>
      </c>
      <c r="Q70" s="55">
        <f>IF(OR($A70="",$H70=""),"",IFERROR($H70-IF($O70="",0,$O70),""))</f>
        <v/>
      </c>
      <c r="R70" s="34">
        <f>IF(OR($A70="",$I70="",$I70=0),"",IFERROR(IF($N70="",0,$N70)/$I70,""))</f>
        <v/>
      </c>
      <c r="S70" s="23">
        <f>IF($A70="","",IF(AND($M70&lt;&gt;"",$M70&lt;$A70),"Review: recovered date precedes cancellation",IF(AND($N70&lt;&gt;"",$N70&gt;0,$M70=""),"Review: recovered amount lacks date",IF(AND($M70&lt;&gt;"",OR($N70="",$N70=0)),"Review: recovered date lacks amount",IF(AND($L70&lt;&gt;"",$I70&lt;&gt;"",$L70&gt;$I70),"Review: credit exceeds canceled amount",IF(AND($O70&lt;&gt;"",$H70&lt;&gt;"",$O70&gt;$H70),"Review: recovered hours exceed canceled hours",IF(AND($K70="Fully Recovered",OR($M70="",$N70="",$N70=0)),"Review: fully recovered entry incomplete",IF(AND($K70="Closed - Not Recovered",OR($N70&gt;0,$O70&gt;0)),"Review: closed record contains recovery",IF(AND(OR($K70="Open",$K70="Rescheduled",$K70="Partially Recovered"),$X$7&lt;&gt;"",$X$7-$A70&gt;$X$8),"Review: open beyond age limit","")))))))))</f>
        <v/>
      </c>
    </row>
    <row r="71" ht="22" customHeight="1">
      <c r="A71" s="50" t="n"/>
      <c r="B71" s="26" t="n"/>
      <c r="C71" s="26" t="n"/>
      <c r="D71" s="26" t="n"/>
      <c r="E71" s="26" t="n"/>
      <c r="F71" s="26" t="n"/>
      <c r="G71" s="26" t="n"/>
      <c r="H71" s="51" t="n"/>
      <c r="I71" s="52" t="n"/>
      <c r="J71" s="29" t="n"/>
      <c r="K71" s="26" t="n"/>
      <c r="L71" s="53" t="n"/>
      <c r="M71" s="50" t="n"/>
      <c r="N71" s="52" t="n"/>
      <c r="O71" s="51" t="n"/>
      <c r="P71" s="44">
        <f>IF(OR($A71="",$I71=""),"",IFERROR($I71+IF($L71="",0,$L71)-IF($N71="",0,$N71),""))</f>
        <v/>
      </c>
      <c r="Q71" s="54">
        <f>IF(OR($A71="",$H71=""),"",IFERROR($H71-IF($O71="",0,$O71),""))</f>
        <v/>
      </c>
      <c r="R71" s="32">
        <f>IF(OR($A71="",$I71="",$I71=0),"",IFERROR(IF($N71="",0,$N71)/$I71,""))</f>
        <v/>
      </c>
      <c r="S71" s="22">
        <f>IF($A71="","",IF(AND($M71&lt;&gt;"",$M71&lt;$A71),"Review: recovered date precedes cancellation",IF(AND($N71&lt;&gt;"",$N71&gt;0,$M71=""),"Review: recovered amount lacks date",IF(AND($M71&lt;&gt;"",OR($N71="",$N71=0)),"Review: recovered date lacks amount",IF(AND($L71&lt;&gt;"",$I71&lt;&gt;"",$L71&gt;$I71),"Review: credit exceeds canceled amount",IF(AND($O71&lt;&gt;"",$H71&lt;&gt;"",$O71&gt;$H71),"Review: recovered hours exceed canceled hours",IF(AND($K71="Fully Recovered",OR($M71="",$N71="",$N71=0)),"Review: fully recovered entry incomplete",IF(AND($K71="Closed - Not Recovered",OR($N71&gt;0,$O71&gt;0)),"Review: closed record contains recovery",IF(AND(OR($K71="Open",$K71="Rescheduled",$K71="Partially Recovered"),$X$7&lt;&gt;"",$X$7-$A71&gt;$X$8),"Review: open beyond age limit","")))))))))</f>
        <v/>
      </c>
    </row>
    <row r="72" ht="22" customHeight="1">
      <c r="A72" s="50" t="n"/>
      <c r="B72" s="26" t="n"/>
      <c r="C72" s="26" t="n"/>
      <c r="D72" s="26" t="n"/>
      <c r="E72" s="26" t="n"/>
      <c r="F72" s="26" t="n"/>
      <c r="G72" s="26" t="n"/>
      <c r="H72" s="51" t="n"/>
      <c r="I72" s="52" t="n"/>
      <c r="J72" s="29" t="n"/>
      <c r="K72" s="26" t="n"/>
      <c r="L72" s="53" t="n"/>
      <c r="M72" s="50" t="n"/>
      <c r="N72" s="52" t="n"/>
      <c r="O72" s="51" t="n"/>
      <c r="P72" s="46">
        <f>IF(OR($A72="",$I72=""),"",IFERROR($I72+IF($L72="",0,$L72)-IF($N72="",0,$N72),""))</f>
        <v/>
      </c>
      <c r="Q72" s="55">
        <f>IF(OR($A72="",$H72=""),"",IFERROR($H72-IF($O72="",0,$O72),""))</f>
        <v/>
      </c>
      <c r="R72" s="34">
        <f>IF(OR($A72="",$I72="",$I72=0),"",IFERROR(IF($N72="",0,$N72)/$I72,""))</f>
        <v/>
      </c>
      <c r="S72" s="23">
        <f>IF($A72="","",IF(AND($M72&lt;&gt;"",$M72&lt;$A72),"Review: recovered date precedes cancellation",IF(AND($N72&lt;&gt;"",$N72&gt;0,$M72=""),"Review: recovered amount lacks date",IF(AND($M72&lt;&gt;"",OR($N72="",$N72=0)),"Review: recovered date lacks amount",IF(AND($L72&lt;&gt;"",$I72&lt;&gt;"",$L72&gt;$I72),"Review: credit exceeds canceled amount",IF(AND($O72&lt;&gt;"",$H72&lt;&gt;"",$O72&gt;$H72),"Review: recovered hours exceed canceled hours",IF(AND($K72="Fully Recovered",OR($M72="",$N72="",$N72=0)),"Review: fully recovered entry incomplete",IF(AND($K72="Closed - Not Recovered",OR($N72&gt;0,$O72&gt;0)),"Review: closed record contains recovery",IF(AND(OR($K72="Open",$K72="Rescheduled",$K72="Partially Recovered"),$X$7&lt;&gt;"",$X$7-$A72&gt;$X$8),"Review: open beyond age limit","")))))))))</f>
        <v/>
      </c>
    </row>
    <row r="73" ht="22" customHeight="1">
      <c r="A73" s="50" t="n"/>
      <c r="B73" s="26" t="n"/>
      <c r="C73" s="26" t="n"/>
      <c r="D73" s="26" t="n"/>
      <c r="E73" s="26" t="n"/>
      <c r="F73" s="26" t="n"/>
      <c r="G73" s="26" t="n"/>
      <c r="H73" s="51" t="n"/>
      <c r="I73" s="52" t="n"/>
      <c r="J73" s="29" t="n"/>
      <c r="K73" s="26" t="n"/>
      <c r="L73" s="53" t="n"/>
      <c r="M73" s="50" t="n"/>
      <c r="N73" s="52" t="n"/>
      <c r="O73" s="51" t="n"/>
      <c r="P73" s="44">
        <f>IF(OR($A73="",$I73=""),"",IFERROR($I73+IF($L73="",0,$L73)-IF($N73="",0,$N73),""))</f>
        <v/>
      </c>
      <c r="Q73" s="54">
        <f>IF(OR($A73="",$H73=""),"",IFERROR($H73-IF($O73="",0,$O73),""))</f>
        <v/>
      </c>
      <c r="R73" s="32">
        <f>IF(OR($A73="",$I73="",$I73=0),"",IFERROR(IF($N73="",0,$N73)/$I73,""))</f>
        <v/>
      </c>
      <c r="S73" s="22">
        <f>IF($A73="","",IF(AND($M73&lt;&gt;"",$M73&lt;$A73),"Review: recovered date precedes cancellation",IF(AND($N73&lt;&gt;"",$N73&gt;0,$M73=""),"Review: recovered amount lacks date",IF(AND($M73&lt;&gt;"",OR($N73="",$N73=0)),"Review: recovered date lacks amount",IF(AND($L73&lt;&gt;"",$I73&lt;&gt;"",$L73&gt;$I73),"Review: credit exceeds canceled amount",IF(AND($O73&lt;&gt;"",$H73&lt;&gt;"",$O73&gt;$H73),"Review: recovered hours exceed canceled hours",IF(AND($K73="Fully Recovered",OR($M73="",$N73="",$N73=0)),"Review: fully recovered entry incomplete",IF(AND($K73="Closed - Not Recovered",OR($N73&gt;0,$O73&gt;0)),"Review: closed record contains recovery",IF(AND(OR($K73="Open",$K73="Rescheduled",$K73="Partially Recovered"),$X$7&lt;&gt;"",$X$7-$A73&gt;$X$8),"Review: open beyond age limit","")))))))))</f>
        <v/>
      </c>
    </row>
    <row r="74" ht="22" customHeight="1">
      <c r="A74" s="50" t="n"/>
      <c r="B74" s="26" t="n"/>
      <c r="C74" s="26" t="n"/>
      <c r="D74" s="26" t="n"/>
      <c r="E74" s="26" t="n"/>
      <c r="F74" s="26" t="n"/>
      <c r="G74" s="26" t="n"/>
      <c r="H74" s="51" t="n"/>
      <c r="I74" s="52" t="n"/>
      <c r="J74" s="29" t="n"/>
      <c r="K74" s="26" t="n"/>
      <c r="L74" s="53" t="n"/>
      <c r="M74" s="50" t="n"/>
      <c r="N74" s="52" t="n"/>
      <c r="O74" s="51" t="n"/>
      <c r="P74" s="46">
        <f>IF(OR($A74="",$I74=""),"",IFERROR($I74+IF($L74="",0,$L74)-IF($N74="",0,$N74),""))</f>
        <v/>
      </c>
      <c r="Q74" s="55">
        <f>IF(OR($A74="",$H74=""),"",IFERROR($H74-IF($O74="",0,$O74),""))</f>
        <v/>
      </c>
      <c r="R74" s="34">
        <f>IF(OR($A74="",$I74="",$I74=0),"",IFERROR(IF($N74="",0,$N74)/$I74,""))</f>
        <v/>
      </c>
      <c r="S74" s="23">
        <f>IF($A74="","",IF(AND($M74&lt;&gt;"",$M74&lt;$A74),"Review: recovered date precedes cancellation",IF(AND($N74&lt;&gt;"",$N74&gt;0,$M74=""),"Review: recovered amount lacks date",IF(AND($M74&lt;&gt;"",OR($N74="",$N74=0)),"Review: recovered date lacks amount",IF(AND($L74&lt;&gt;"",$I74&lt;&gt;"",$L74&gt;$I74),"Review: credit exceeds canceled amount",IF(AND($O74&lt;&gt;"",$H74&lt;&gt;"",$O74&gt;$H74),"Review: recovered hours exceed canceled hours",IF(AND($K74="Fully Recovered",OR($M74="",$N74="",$N74=0)),"Review: fully recovered entry incomplete",IF(AND($K74="Closed - Not Recovered",OR($N74&gt;0,$O74&gt;0)),"Review: closed record contains recovery",IF(AND(OR($K74="Open",$K74="Rescheduled",$K74="Partially Recovered"),$X$7&lt;&gt;"",$X$7-$A74&gt;$X$8),"Review: open beyond age limit","")))))))))</f>
        <v/>
      </c>
    </row>
    <row r="75" ht="22" customHeight="1">
      <c r="A75" s="50" t="n"/>
      <c r="B75" s="26" t="n"/>
      <c r="C75" s="26" t="n"/>
      <c r="D75" s="26" t="n"/>
      <c r="E75" s="26" t="n"/>
      <c r="F75" s="26" t="n"/>
      <c r="G75" s="26" t="n"/>
      <c r="H75" s="51" t="n"/>
      <c r="I75" s="52" t="n"/>
      <c r="J75" s="29" t="n"/>
      <c r="K75" s="26" t="n"/>
      <c r="L75" s="53" t="n"/>
      <c r="M75" s="50" t="n"/>
      <c r="N75" s="52" t="n"/>
      <c r="O75" s="51" t="n"/>
      <c r="P75" s="44">
        <f>IF(OR($A75="",$I75=""),"",IFERROR($I75+IF($L75="",0,$L75)-IF($N75="",0,$N75),""))</f>
        <v/>
      </c>
      <c r="Q75" s="54">
        <f>IF(OR($A75="",$H75=""),"",IFERROR($H75-IF($O75="",0,$O75),""))</f>
        <v/>
      </c>
      <c r="R75" s="32">
        <f>IF(OR($A75="",$I75="",$I75=0),"",IFERROR(IF($N75="",0,$N75)/$I75,""))</f>
        <v/>
      </c>
      <c r="S75" s="22">
        <f>IF($A75="","",IF(AND($M75&lt;&gt;"",$M75&lt;$A75),"Review: recovered date precedes cancellation",IF(AND($N75&lt;&gt;"",$N75&gt;0,$M75=""),"Review: recovered amount lacks date",IF(AND($M75&lt;&gt;"",OR($N75="",$N75=0)),"Review: recovered date lacks amount",IF(AND($L75&lt;&gt;"",$I75&lt;&gt;"",$L75&gt;$I75),"Review: credit exceeds canceled amount",IF(AND($O75&lt;&gt;"",$H75&lt;&gt;"",$O75&gt;$H75),"Review: recovered hours exceed canceled hours",IF(AND($K75="Fully Recovered",OR($M75="",$N75="",$N75=0)),"Review: fully recovered entry incomplete",IF(AND($K75="Closed - Not Recovered",OR($N75&gt;0,$O75&gt;0)),"Review: closed record contains recovery",IF(AND(OR($K75="Open",$K75="Rescheduled",$K75="Partially Recovered"),$X$7&lt;&gt;"",$X$7-$A75&gt;$X$8),"Review: open beyond age limit","")))))))))</f>
        <v/>
      </c>
    </row>
    <row r="76" ht="22" customHeight="1">
      <c r="A76" s="50" t="n"/>
      <c r="B76" s="26" t="n"/>
      <c r="C76" s="26" t="n"/>
      <c r="D76" s="26" t="n"/>
      <c r="E76" s="26" t="n"/>
      <c r="F76" s="26" t="n"/>
      <c r="G76" s="26" t="n"/>
      <c r="H76" s="51" t="n"/>
      <c r="I76" s="52" t="n"/>
      <c r="J76" s="29" t="n"/>
      <c r="K76" s="26" t="n"/>
      <c r="L76" s="53" t="n"/>
      <c r="M76" s="50" t="n"/>
      <c r="N76" s="52" t="n"/>
      <c r="O76" s="51" t="n"/>
      <c r="P76" s="46">
        <f>IF(OR($A76="",$I76=""),"",IFERROR($I76+IF($L76="",0,$L76)-IF($N76="",0,$N76),""))</f>
        <v/>
      </c>
      <c r="Q76" s="55">
        <f>IF(OR($A76="",$H76=""),"",IFERROR($H76-IF($O76="",0,$O76),""))</f>
        <v/>
      </c>
      <c r="R76" s="34">
        <f>IF(OR($A76="",$I76="",$I76=0),"",IFERROR(IF($N76="",0,$N76)/$I76,""))</f>
        <v/>
      </c>
      <c r="S76" s="23">
        <f>IF($A76="","",IF(AND($M76&lt;&gt;"",$M76&lt;$A76),"Review: recovered date precedes cancellation",IF(AND($N76&lt;&gt;"",$N76&gt;0,$M76=""),"Review: recovered amount lacks date",IF(AND($M76&lt;&gt;"",OR($N76="",$N76=0)),"Review: recovered date lacks amount",IF(AND($L76&lt;&gt;"",$I76&lt;&gt;"",$L76&gt;$I76),"Review: credit exceeds canceled amount",IF(AND($O76&lt;&gt;"",$H76&lt;&gt;"",$O76&gt;$H76),"Review: recovered hours exceed canceled hours",IF(AND($K76="Fully Recovered",OR($M76="",$N76="",$N76=0)),"Review: fully recovered entry incomplete",IF(AND($K76="Closed - Not Recovered",OR($N76&gt;0,$O76&gt;0)),"Review: closed record contains recovery",IF(AND(OR($K76="Open",$K76="Rescheduled",$K76="Partially Recovered"),$X$7&lt;&gt;"",$X$7-$A76&gt;$X$8),"Review: open beyond age limit","")))))))))</f>
        <v/>
      </c>
    </row>
    <row r="77" ht="22" customHeight="1">
      <c r="A77" s="50" t="n"/>
      <c r="B77" s="26" t="n"/>
      <c r="C77" s="26" t="n"/>
      <c r="D77" s="26" t="n"/>
      <c r="E77" s="26" t="n"/>
      <c r="F77" s="26" t="n"/>
      <c r="G77" s="26" t="n"/>
      <c r="H77" s="51" t="n"/>
      <c r="I77" s="52" t="n"/>
      <c r="J77" s="29" t="n"/>
      <c r="K77" s="26" t="n"/>
      <c r="L77" s="53" t="n"/>
      <c r="M77" s="50" t="n"/>
      <c r="N77" s="52" t="n"/>
      <c r="O77" s="51" t="n"/>
      <c r="P77" s="44">
        <f>IF(OR($A77="",$I77=""),"",IFERROR($I77+IF($L77="",0,$L77)-IF($N77="",0,$N77),""))</f>
        <v/>
      </c>
      <c r="Q77" s="54">
        <f>IF(OR($A77="",$H77=""),"",IFERROR($H77-IF($O77="",0,$O77),""))</f>
        <v/>
      </c>
      <c r="R77" s="32">
        <f>IF(OR($A77="",$I77="",$I77=0),"",IFERROR(IF($N77="",0,$N77)/$I77,""))</f>
        <v/>
      </c>
      <c r="S77" s="22">
        <f>IF($A77="","",IF(AND($M77&lt;&gt;"",$M77&lt;$A77),"Review: recovered date precedes cancellation",IF(AND($N77&lt;&gt;"",$N77&gt;0,$M77=""),"Review: recovered amount lacks date",IF(AND($M77&lt;&gt;"",OR($N77="",$N77=0)),"Review: recovered date lacks amount",IF(AND($L77&lt;&gt;"",$I77&lt;&gt;"",$L77&gt;$I77),"Review: credit exceeds canceled amount",IF(AND($O77&lt;&gt;"",$H77&lt;&gt;"",$O77&gt;$H77),"Review: recovered hours exceed canceled hours",IF(AND($K77="Fully Recovered",OR($M77="",$N77="",$N77=0)),"Review: fully recovered entry incomplete",IF(AND($K77="Closed - Not Recovered",OR($N77&gt;0,$O77&gt;0)),"Review: closed record contains recovery",IF(AND(OR($K77="Open",$K77="Rescheduled",$K77="Partially Recovered"),$X$7&lt;&gt;"",$X$7-$A77&gt;$X$8),"Review: open beyond age limit","")))))))))</f>
        <v/>
      </c>
    </row>
    <row r="78" ht="22" customHeight="1">
      <c r="A78" s="50" t="n"/>
      <c r="B78" s="26" t="n"/>
      <c r="C78" s="26" t="n"/>
      <c r="D78" s="26" t="n"/>
      <c r="E78" s="26" t="n"/>
      <c r="F78" s="26" t="n"/>
      <c r="G78" s="26" t="n"/>
      <c r="H78" s="51" t="n"/>
      <c r="I78" s="52" t="n"/>
      <c r="J78" s="29" t="n"/>
      <c r="K78" s="26" t="n"/>
      <c r="L78" s="53" t="n"/>
      <c r="M78" s="50" t="n"/>
      <c r="N78" s="52" t="n"/>
      <c r="O78" s="51" t="n"/>
      <c r="P78" s="46">
        <f>IF(OR($A78="",$I78=""),"",IFERROR($I78+IF($L78="",0,$L78)-IF($N78="",0,$N78),""))</f>
        <v/>
      </c>
      <c r="Q78" s="55">
        <f>IF(OR($A78="",$H78=""),"",IFERROR($H78-IF($O78="",0,$O78),""))</f>
        <v/>
      </c>
      <c r="R78" s="34">
        <f>IF(OR($A78="",$I78="",$I78=0),"",IFERROR(IF($N78="",0,$N78)/$I78,""))</f>
        <v/>
      </c>
      <c r="S78" s="23">
        <f>IF($A78="","",IF(AND($M78&lt;&gt;"",$M78&lt;$A78),"Review: recovered date precedes cancellation",IF(AND($N78&lt;&gt;"",$N78&gt;0,$M78=""),"Review: recovered amount lacks date",IF(AND($M78&lt;&gt;"",OR($N78="",$N78=0)),"Review: recovered date lacks amount",IF(AND($L78&lt;&gt;"",$I78&lt;&gt;"",$L78&gt;$I78),"Review: credit exceeds canceled amount",IF(AND($O78&lt;&gt;"",$H78&lt;&gt;"",$O78&gt;$H78),"Review: recovered hours exceed canceled hours",IF(AND($K78="Fully Recovered",OR($M78="",$N78="",$N78=0)),"Review: fully recovered entry incomplete",IF(AND($K78="Closed - Not Recovered",OR($N78&gt;0,$O78&gt;0)),"Review: closed record contains recovery",IF(AND(OR($K78="Open",$K78="Rescheduled",$K78="Partially Recovered"),$X$7&lt;&gt;"",$X$7-$A78&gt;$X$8),"Review: open beyond age limit","")))))))))</f>
        <v/>
      </c>
    </row>
    <row r="79" ht="22" customHeight="1">
      <c r="A79" s="50" t="n"/>
      <c r="B79" s="26" t="n"/>
      <c r="C79" s="26" t="n"/>
      <c r="D79" s="26" t="n"/>
      <c r="E79" s="26" t="n"/>
      <c r="F79" s="26" t="n"/>
      <c r="G79" s="26" t="n"/>
      <c r="H79" s="51" t="n"/>
      <c r="I79" s="52" t="n"/>
      <c r="J79" s="29" t="n"/>
      <c r="K79" s="26" t="n"/>
      <c r="L79" s="53" t="n"/>
      <c r="M79" s="50" t="n"/>
      <c r="N79" s="52" t="n"/>
      <c r="O79" s="51" t="n"/>
      <c r="P79" s="44">
        <f>IF(OR($A79="",$I79=""),"",IFERROR($I79+IF($L79="",0,$L79)-IF($N79="",0,$N79),""))</f>
        <v/>
      </c>
      <c r="Q79" s="54">
        <f>IF(OR($A79="",$H79=""),"",IFERROR($H79-IF($O79="",0,$O79),""))</f>
        <v/>
      </c>
      <c r="R79" s="32">
        <f>IF(OR($A79="",$I79="",$I79=0),"",IFERROR(IF($N79="",0,$N79)/$I79,""))</f>
        <v/>
      </c>
      <c r="S79" s="22">
        <f>IF($A79="","",IF(AND($M79&lt;&gt;"",$M79&lt;$A79),"Review: recovered date precedes cancellation",IF(AND($N79&lt;&gt;"",$N79&gt;0,$M79=""),"Review: recovered amount lacks date",IF(AND($M79&lt;&gt;"",OR($N79="",$N79=0)),"Review: recovered date lacks amount",IF(AND($L79&lt;&gt;"",$I79&lt;&gt;"",$L79&gt;$I79),"Review: credit exceeds canceled amount",IF(AND($O79&lt;&gt;"",$H79&lt;&gt;"",$O79&gt;$H79),"Review: recovered hours exceed canceled hours",IF(AND($K79="Fully Recovered",OR($M79="",$N79="",$N79=0)),"Review: fully recovered entry incomplete",IF(AND($K79="Closed - Not Recovered",OR($N79&gt;0,$O79&gt;0)),"Review: closed record contains recovery",IF(AND(OR($K79="Open",$K79="Rescheduled",$K79="Partially Recovered"),$X$7&lt;&gt;"",$X$7-$A79&gt;$X$8),"Review: open beyond age limit","")))))))))</f>
        <v/>
      </c>
    </row>
    <row r="80" ht="22" customHeight="1">
      <c r="A80" s="50" t="n"/>
      <c r="B80" s="26" t="n"/>
      <c r="C80" s="26" t="n"/>
      <c r="D80" s="26" t="n"/>
      <c r="E80" s="26" t="n"/>
      <c r="F80" s="26" t="n"/>
      <c r="G80" s="26" t="n"/>
      <c r="H80" s="51" t="n"/>
      <c r="I80" s="52" t="n"/>
      <c r="J80" s="29" t="n"/>
      <c r="K80" s="26" t="n"/>
      <c r="L80" s="53" t="n"/>
      <c r="M80" s="50" t="n"/>
      <c r="N80" s="52" t="n"/>
      <c r="O80" s="51" t="n"/>
      <c r="P80" s="46">
        <f>IF(OR($A80="",$I80=""),"",IFERROR($I80+IF($L80="",0,$L80)-IF($N80="",0,$N80),""))</f>
        <v/>
      </c>
      <c r="Q80" s="55">
        <f>IF(OR($A80="",$H80=""),"",IFERROR($H80-IF($O80="",0,$O80),""))</f>
        <v/>
      </c>
      <c r="R80" s="34">
        <f>IF(OR($A80="",$I80="",$I80=0),"",IFERROR(IF($N80="",0,$N80)/$I80,""))</f>
        <v/>
      </c>
      <c r="S80" s="23">
        <f>IF($A80="","",IF(AND($M80&lt;&gt;"",$M80&lt;$A80),"Review: recovered date precedes cancellation",IF(AND($N80&lt;&gt;"",$N80&gt;0,$M80=""),"Review: recovered amount lacks date",IF(AND($M80&lt;&gt;"",OR($N80="",$N80=0)),"Review: recovered date lacks amount",IF(AND($L80&lt;&gt;"",$I80&lt;&gt;"",$L80&gt;$I80),"Review: credit exceeds canceled amount",IF(AND($O80&lt;&gt;"",$H80&lt;&gt;"",$O80&gt;$H80),"Review: recovered hours exceed canceled hours",IF(AND($K80="Fully Recovered",OR($M80="",$N80="",$N80=0)),"Review: fully recovered entry incomplete",IF(AND($K80="Closed - Not Recovered",OR($N80&gt;0,$O80&gt;0)),"Review: closed record contains recovery",IF(AND(OR($K80="Open",$K80="Rescheduled",$K80="Partially Recovered"),$X$7&lt;&gt;"",$X$7-$A80&gt;$X$8),"Review: open beyond age limit","")))))))))</f>
        <v/>
      </c>
    </row>
    <row r="81" ht="22" customHeight="1">
      <c r="A81" s="50" t="n"/>
      <c r="B81" s="26" t="n"/>
      <c r="C81" s="26" t="n"/>
      <c r="D81" s="26" t="n"/>
      <c r="E81" s="26" t="n"/>
      <c r="F81" s="26" t="n"/>
      <c r="G81" s="26" t="n"/>
      <c r="H81" s="51" t="n"/>
      <c r="I81" s="52" t="n"/>
      <c r="J81" s="29" t="n"/>
      <c r="K81" s="26" t="n"/>
      <c r="L81" s="53" t="n"/>
      <c r="M81" s="50" t="n"/>
      <c r="N81" s="52" t="n"/>
      <c r="O81" s="51" t="n"/>
      <c r="P81" s="44">
        <f>IF(OR($A81="",$I81=""),"",IFERROR($I81+IF($L81="",0,$L81)-IF($N81="",0,$N81),""))</f>
        <v/>
      </c>
      <c r="Q81" s="54">
        <f>IF(OR($A81="",$H81=""),"",IFERROR($H81-IF($O81="",0,$O81),""))</f>
        <v/>
      </c>
      <c r="R81" s="32">
        <f>IF(OR($A81="",$I81="",$I81=0),"",IFERROR(IF($N81="",0,$N81)/$I81,""))</f>
        <v/>
      </c>
      <c r="S81" s="22">
        <f>IF($A81="","",IF(AND($M81&lt;&gt;"",$M81&lt;$A81),"Review: recovered date precedes cancellation",IF(AND($N81&lt;&gt;"",$N81&gt;0,$M81=""),"Review: recovered amount lacks date",IF(AND($M81&lt;&gt;"",OR($N81="",$N81=0)),"Review: recovered date lacks amount",IF(AND($L81&lt;&gt;"",$I81&lt;&gt;"",$L81&gt;$I81),"Review: credit exceeds canceled amount",IF(AND($O81&lt;&gt;"",$H81&lt;&gt;"",$O81&gt;$H81),"Review: recovered hours exceed canceled hours",IF(AND($K81="Fully Recovered",OR($M81="",$N81="",$N81=0)),"Review: fully recovered entry incomplete",IF(AND($K81="Closed - Not Recovered",OR($N81&gt;0,$O81&gt;0)),"Review: closed record contains recovery",IF(AND(OR($K81="Open",$K81="Rescheduled",$K81="Partially Recovered"),$X$7&lt;&gt;"",$X$7-$A81&gt;$X$8),"Review: open beyond age limit","")))))))))</f>
        <v/>
      </c>
    </row>
    <row r="82" ht="22" customHeight="1">
      <c r="A82" s="50" t="n"/>
      <c r="B82" s="26" t="n"/>
      <c r="C82" s="26" t="n"/>
      <c r="D82" s="26" t="n"/>
      <c r="E82" s="26" t="n"/>
      <c r="F82" s="26" t="n"/>
      <c r="G82" s="26" t="n"/>
      <c r="H82" s="51" t="n"/>
      <c r="I82" s="52" t="n"/>
      <c r="J82" s="29" t="n"/>
      <c r="K82" s="26" t="n"/>
      <c r="L82" s="53" t="n"/>
      <c r="M82" s="50" t="n"/>
      <c r="N82" s="52" t="n"/>
      <c r="O82" s="51" t="n"/>
      <c r="P82" s="46">
        <f>IF(OR($A82="",$I82=""),"",IFERROR($I82+IF($L82="",0,$L82)-IF($N82="",0,$N82),""))</f>
        <v/>
      </c>
      <c r="Q82" s="55">
        <f>IF(OR($A82="",$H82=""),"",IFERROR($H82-IF($O82="",0,$O82),""))</f>
        <v/>
      </c>
      <c r="R82" s="34">
        <f>IF(OR($A82="",$I82="",$I82=0),"",IFERROR(IF($N82="",0,$N82)/$I82,""))</f>
        <v/>
      </c>
      <c r="S82" s="23">
        <f>IF($A82="","",IF(AND($M82&lt;&gt;"",$M82&lt;$A82),"Review: recovered date precedes cancellation",IF(AND($N82&lt;&gt;"",$N82&gt;0,$M82=""),"Review: recovered amount lacks date",IF(AND($M82&lt;&gt;"",OR($N82="",$N82=0)),"Review: recovered date lacks amount",IF(AND($L82&lt;&gt;"",$I82&lt;&gt;"",$L82&gt;$I82),"Review: credit exceeds canceled amount",IF(AND($O82&lt;&gt;"",$H82&lt;&gt;"",$O82&gt;$H82),"Review: recovered hours exceed canceled hours",IF(AND($K82="Fully Recovered",OR($M82="",$N82="",$N82=0)),"Review: fully recovered entry incomplete",IF(AND($K82="Closed - Not Recovered",OR($N82&gt;0,$O82&gt;0)),"Review: closed record contains recovery",IF(AND(OR($K82="Open",$K82="Rescheduled",$K82="Partially Recovered"),$X$7&lt;&gt;"",$X$7-$A82&gt;$X$8),"Review: open beyond age limit","")))))))))</f>
        <v/>
      </c>
    </row>
    <row r="83" ht="22" customHeight="1">
      <c r="A83" s="50" t="n"/>
      <c r="B83" s="26" t="n"/>
      <c r="C83" s="26" t="n"/>
      <c r="D83" s="26" t="n"/>
      <c r="E83" s="26" t="n"/>
      <c r="F83" s="26" t="n"/>
      <c r="G83" s="26" t="n"/>
      <c r="H83" s="51" t="n"/>
      <c r="I83" s="52" t="n"/>
      <c r="J83" s="29" t="n"/>
      <c r="K83" s="26" t="n"/>
      <c r="L83" s="53" t="n"/>
      <c r="M83" s="50" t="n"/>
      <c r="N83" s="52" t="n"/>
      <c r="O83" s="51" t="n"/>
      <c r="P83" s="44">
        <f>IF(OR($A83="",$I83=""),"",IFERROR($I83+IF($L83="",0,$L83)-IF($N83="",0,$N83),""))</f>
        <v/>
      </c>
      <c r="Q83" s="54">
        <f>IF(OR($A83="",$H83=""),"",IFERROR($H83-IF($O83="",0,$O83),""))</f>
        <v/>
      </c>
      <c r="R83" s="32">
        <f>IF(OR($A83="",$I83="",$I83=0),"",IFERROR(IF($N83="",0,$N83)/$I83,""))</f>
        <v/>
      </c>
      <c r="S83" s="22">
        <f>IF($A83="","",IF(AND($M83&lt;&gt;"",$M83&lt;$A83),"Review: recovered date precedes cancellation",IF(AND($N83&lt;&gt;"",$N83&gt;0,$M83=""),"Review: recovered amount lacks date",IF(AND($M83&lt;&gt;"",OR($N83="",$N83=0)),"Review: recovered date lacks amount",IF(AND($L83&lt;&gt;"",$I83&lt;&gt;"",$L83&gt;$I83),"Review: credit exceeds canceled amount",IF(AND($O83&lt;&gt;"",$H83&lt;&gt;"",$O83&gt;$H83),"Review: recovered hours exceed canceled hours",IF(AND($K83="Fully Recovered",OR($M83="",$N83="",$N83=0)),"Review: fully recovered entry incomplete",IF(AND($K83="Closed - Not Recovered",OR($N83&gt;0,$O83&gt;0)),"Review: closed record contains recovery",IF(AND(OR($K83="Open",$K83="Rescheduled",$K83="Partially Recovered"),$X$7&lt;&gt;"",$X$7-$A83&gt;$X$8),"Review: open beyond age limit","")))))))))</f>
        <v/>
      </c>
    </row>
    <row r="84" ht="22" customHeight="1">
      <c r="A84" s="50" t="n"/>
      <c r="B84" s="26" t="n"/>
      <c r="C84" s="26" t="n"/>
      <c r="D84" s="26" t="n"/>
      <c r="E84" s="26" t="n"/>
      <c r="F84" s="26" t="n"/>
      <c r="G84" s="26" t="n"/>
      <c r="H84" s="51" t="n"/>
      <c r="I84" s="52" t="n"/>
      <c r="J84" s="29" t="n"/>
      <c r="K84" s="26" t="n"/>
      <c r="L84" s="53" t="n"/>
      <c r="M84" s="50" t="n"/>
      <c r="N84" s="52" t="n"/>
      <c r="O84" s="51" t="n"/>
      <c r="P84" s="46">
        <f>IF(OR($A84="",$I84=""),"",IFERROR($I84+IF($L84="",0,$L84)-IF($N84="",0,$N84),""))</f>
        <v/>
      </c>
      <c r="Q84" s="55">
        <f>IF(OR($A84="",$H84=""),"",IFERROR($H84-IF($O84="",0,$O84),""))</f>
        <v/>
      </c>
      <c r="R84" s="34">
        <f>IF(OR($A84="",$I84="",$I84=0),"",IFERROR(IF($N84="",0,$N84)/$I84,""))</f>
        <v/>
      </c>
      <c r="S84" s="23">
        <f>IF($A84="","",IF(AND($M84&lt;&gt;"",$M84&lt;$A84),"Review: recovered date precedes cancellation",IF(AND($N84&lt;&gt;"",$N84&gt;0,$M84=""),"Review: recovered amount lacks date",IF(AND($M84&lt;&gt;"",OR($N84="",$N84=0)),"Review: recovered date lacks amount",IF(AND($L84&lt;&gt;"",$I84&lt;&gt;"",$L84&gt;$I84),"Review: credit exceeds canceled amount",IF(AND($O84&lt;&gt;"",$H84&lt;&gt;"",$O84&gt;$H84),"Review: recovered hours exceed canceled hours",IF(AND($K84="Fully Recovered",OR($M84="",$N84="",$N84=0)),"Review: fully recovered entry incomplete",IF(AND($K84="Closed - Not Recovered",OR($N84&gt;0,$O84&gt;0)),"Review: closed record contains recovery",IF(AND(OR($K84="Open",$K84="Rescheduled",$K84="Partially Recovered"),$X$7&lt;&gt;"",$X$7-$A84&gt;$X$8),"Review: open beyond age limit","")))))))))</f>
        <v/>
      </c>
    </row>
    <row r="85" ht="22" customHeight="1">
      <c r="A85" s="50" t="n"/>
      <c r="B85" s="26" t="n"/>
      <c r="C85" s="26" t="n"/>
      <c r="D85" s="26" t="n"/>
      <c r="E85" s="26" t="n"/>
      <c r="F85" s="26" t="n"/>
      <c r="G85" s="26" t="n"/>
      <c r="H85" s="51" t="n"/>
      <c r="I85" s="52" t="n"/>
      <c r="J85" s="29" t="n"/>
      <c r="K85" s="26" t="n"/>
      <c r="L85" s="53" t="n"/>
      <c r="M85" s="50" t="n"/>
      <c r="N85" s="52" t="n"/>
      <c r="O85" s="51" t="n"/>
      <c r="P85" s="44">
        <f>IF(OR($A85="",$I85=""),"",IFERROR($I85+IF($L85="",0,$L85)-IF($N85="",0,$N85),""))</f>
        <v/>
      </c>
      <c r="Q85" s="54">
        <f>IF(OR($A85="",$H85=""),"",IFERROR($H85-IF($O85="",0,$O85),""))</f>
        <v/>
      </c>
      <c r="R85" s="32">
        <f>IF(OR($A85="",$I85="",$I85=0),"",IFERROR(IF($N85="",0,$N85)/$I85,""))</f>
        <v/>
      </c>
      <c r="S85" s="22">
        <f>IF($A85="","",IF(AND($M85&lt;&gt;"",$M85&lt;$A85),"Review: recovered date precedes cancellation",IF(AND($N85&lt;&gt;"",$N85&gt;0,$M85=""),"Review: recovered amount lacks date",IF(AND($M85&lt;&gt;"",OR($N85="",$N85=0)),"Review: recovered date lacks amount",IF(AND($L85&lt;&gt;"",$I85&lt;&gt;"",$L85&gt;$I85),"Review: credit exceeds canceled amount",IF(AND($O85&lt;&gt;"",$H85&lt;&gt;"",$O85&gt;$H85),"Review: recovered hours exceed canceled hours",IF(AND($K85="Fully Recovered",OR($M85="",$N85="",$N85=0)),"Review: fully recovered entry incomplete",IF(AND($K85="Closed - Not Recovered",OR($N85&gt;0,$O85&gt;0)),"Review: closed record contains recovery",IF(AND(OR($K85="Open",$K85="Rescheduled",$K85="Partially Recovered"),$X$7&lt;&gt;"",$X$7-$A85&gt;$X$8),"Review: open beyond age limit","")))))))))</f>
        <v/>
      </c>
    </row>
    <row r="86" ht="22" customHeight="1">
      <c r="A86" s="50" t="n"/>
      <c r="B86" s="26" t="n"/>
      <c r="C86" s="26" t="n"/>
      <c r="D86" s="26" t="n"/>
      <c r="E86" s="26" t="n"/>
      <c r="F86" s="26" t="n"/>
      <c r="G86" s="26" t="n"/>
      <c r="H86" s="51" t="n"/>
      <c r="I86" s="52" t="n"/>
      <c r="J86" s="29" t="n"/>
      <c r="K86" s="26" t="n"/>
      <c r="L86" s="53" t="n"/>
      <c r="M86" s="50" t="n"/>
      <c r="N86" s="52" t="n"/>
      <c r="O86" s="51" t="n"/>
      <c r="P86" s="46">
        <f>IF(OR($A86="",$I86=""),"",IFERROR($I86+IF($L86="",0,$L86)-IF($N86="",0,$N86),""))</f>
        <v/>
      </c>
      <c r="Q86" s="55">
        <f>IF(OR($A86="",$H86=""),"",IFERROR($H86-IF($O86="",0,$O86),""))</f>
        <v/>
      </c>
      <c r="R86" s="34">
        <f>IF(OR($A86="",$I86="",$I86=0),"",IFERROR(IF($N86="",0,$N86)/$I86,""))</f>
        <v/>
      </c>
      <c r="S86" s="23">
        <f>IF($A86="","",IF(AND($M86&lt;&gt;"",$M86&lt;$A86),"Review: recovered date precedes cancellation",IF(AND($N86&lt;&gt;"",$N86&gt;0,$M86=""),"Review: recovered amount lacks date",IF(AND($M86&lt;&gt;"",OR($N86="",$N86=0)),"Review: recovered date lacks amount",IF(AND($L86&lt;&gt;"",$I86&lt;&gt;"",$L86&gt;$I86),"Review: credit exceeds canceled amount",IF(AND($O86&lt;&gt;"",$H86&lt;&gt;"",$O86&gt;$H86),"Review: recovered hours exceed canceled hours",IF(AND($K86="Fully Recovered",OR($M86="",$N86="",$N86=0)),"Review: fully recovered entry incomplete",IF(AND($K86="Closed - Not Recovered",OR($N86&gt;0,$O86&gt;0)),"Review: closed record contains recovery",IF(AND(OR($K86="Open",$K86="Rescheduled",$K86="Partially Recovered"),$X$7&lt;&gt;"",$X$7-$A86&gt;$X$8),"Review: open beyond age limit","")))))))))</f>
        <v/>
      </c>
    </row>
    <row r="87" ht="22" customHeight="1">
      <c r="A87" s="50" t="n"/>
      <c r="B87" s="26" t="n"/>
      <c r="C87" s="26" t="n"/>
      <c r="D87" s="26" t="n"/>
      <c r="E87" s="26" t="n"/>
      <c r="F87" s="26" t="n"/>
      <c r="G87" s="26" t="n"/>
      <c r="H87" s="51" t="n"/>
      <c r="I87" s="52" t="n"/>
      <c r="J87" s="29" t="n"/>
      <c r="K87" s="26" t="n"/>
      <c r="L87" s="53" t="n"/>
      <c r="M87" s="50" t="n"/>
      <c r="N87" s="52" t="n"/>
      <c r="O87" s="51" t="n"/>
      <c r="P87" s="44">
        <f>IF(OR($A87="",$I87=""),"",IFERROR($I87+IF($L87="",0,$L87)-IF($N87="",0,$N87),""))</f>
        <v/>
      </c>
      <c r="Q87" s="54">
        <f>IF(OR($A87="",$H87=""),"",IFERROR($H87-IF($O87="",0,$O87),""))</f>
        <v/>
      </c>
      <c r="R87" s="32">
        <f>IF(OR($A87="",$I87="",$I87=0),"",IFERROR(IF($N87="",0,$N87)/$I87,""))</f>
        <v/>
      </c>
      <c r="S87" s="22">
        <f>IF($A87="","",IF(AND($M87&lt;&gt;"",$M87&lt;$A87),"Review: recovered date precedes cancellation",IF(AND($N87&lt;&gt;"",$N87&gt;0,$M87=""),"Review: recovered amount lacks date",IF(AND($M87&lt;&gt;"",OR($N87="",$N87=0)),"Review: recovered date lacks amount",IF(AND($L87&lt;&gt;"",$I87&lt;&gt;"",$L87&gt;$I87),"Review: credit exceeds canceled amount",IF(AND($O87&lt;&gt;"",$H87&lt;&gt;"",$O87&gt;$H87),"Review: recovered hours exceed canceled hours",IF(AND($K87="Fully Recovered",OR($M87="",$N87="",$N87=0)),"Review: fully recovered entry incomplete",IF(AND($K87="Closed - Not Recovered",OR($N87&gt;0,$O87&gt;0)),"Review: closed record contains recovery",IF(AND(OR($K87="Open",$K87="Rescheduled",$K87="Partially Recovered"),$X$7&lt;&gt;"",$X$7-$A87&gt;$X$8),"Review: open beyond age limit","")))))))))</f>
        <v/>
      </c>
    </row>
    <row r="88" ht="22" customHeight="1">
      <c r="A88" s="50" t="n"/>
      <c r="B88" s="26" t="n"/>
      <c r="C88" s="26" t="n"/>
      <c r="D88" s="26" t="n"/>
      <c r="E88" s="26" t="n"/>
      <c r="F88" s="26" t="n"/>
      <c r="G88" s="26" t="n"/>
      <c r="H88" s="51" t="n"/>
      <c r="I88" s="52" t="n"/>
      <c r="J88" s="29" t="n"/>
      <c r="K88" s="26" t="n"/>
      <c r="L88" s="53" t="n"/>
      <c r="M88" s="50" t="n"/>
      <c r="N88" s="52" t="n"/>
      <c r="O88" s="51" t="n"/>
      <c r="P88" s="46">
        <f>IF(OR($A88="",$I88=""),"",IFERROR($I88+IF($L88="",0,$L88)-IF($N88="",0,$N88),""))</f>
        <v/>
      </c>
      <c r="Q88" s="55">
        <f>IF(OR($A88="",$H88=""),"",IFERROR($H88-IF($O88="",0,$O88),""))</f>
        <v/>
      </c>
      <c r="R88" s="34">
        <f>IF(OR($A88="",$I88="",$I88=0),"",IFERROR(IF($N88="",0,$N88)/$I88,""))</f>
        <v/>
      </c>
      <c r="S88" s="23">
        <f>IF($A88="","",IF(AND($M88&lt;&gt;"",$M88&lt;$A88),"Review: recovered date precedes cancellation",IF(AND($N88&lt;&gt;"",$N88&gt;0,$M88=""),"Review: recovered amount lacks date",IF(AND($M88&lt;&gt;"",OR($N88="",$N88=0)),"Review: recovered date lacks amount",IF(AND($L88&lt;&gt;"",$I88&lt;&gt;"",$L88&gt;$I88),"Review: credit exceeds canceled amount",IF(AND($O88&lt;&gt;"",$H88&lt;&gt;"",$O88&gt;$H88),"Review: recovered hours exceed canceled hours",IF(AND($K88="Fully Recovered",OR($M88="",$N88="",$N88=0)),"Review: fully recovered entry incomplete",IF(AND($K88="Closed - Not Recovered",OR($N88&gt;0,$O88&gt;0)),"Review: closed record contains recovery",IF(AND(OR($K88="Open",$K88="Rescheduled",$K88="Partially Recovered"),$X$7&lt;&gt;"",$X$7-$A88&gt;$X$8),"Review: open beyond age limit","")))))))))</f>
        <v/>
      </c>
    </row>
    <row r="89" ht="22" customHeight="1">
      <c r="A89" s="50" t="n"/>
      <c r="B89" s="26" t="n"/>
      <c r="C89" s="26" t="n"/>
      <c r="D89" s="26" t="n"/>
      <c r="E89" s="26" t="n"/>
      <c r="F89" s="26" t="n"/>
      <c r="G89" s="26" t="n"/>
      <c r="H89" s="51" t="n"/>
      <c r="I89" s="52" t="n"/>
      <c r="J89" s="29" t="n"/>
      <c r="K89" s="26" t="n"/>
      <c r="L89" s="53" t="n"/>
      <c r="M89" s="50" t="n"/>
      <c r="N89" s="52" t="n"/>
      <c r="O89" s="51" t="n"/>
      <c r="P89" s="44">
        <f>IF(OR($A89="",$I89=""),"",IFERROR($I89+IF($L89="",0,$L89)-IF($N89="",0,$N89),""))</f>
        <v/>
      </c>
      <c r="Q89" s="54">
        <f>IF(OR($A89="",$H89=""),"",IFERROR($H89-IF($O89="",0,$O89),""))</f>
        <v/>
      </c>
      <c r="R89" s="32">
        <f>IF(OR($A89="",$I89="",$I89=0),"",IFERROR(IF($N89="",0,$N89)/$I89,""))</f>
        <v/>
      </c>
      <c r="S89" s="22">
        <f>IF($A89="","",IF(AND($M89&lt;&gt;"",$M89&lt;$A89),"Review: recovered date precedes cancellation",IF(AND($N89&lt;&gt;"",$N89&gt;0,$M89=""),"Review: recovered amount lacks date",IF(AND($M89&lt;&gt;"",OR($N89="",$N89=0)),"Review: recovered date lacks amount",IF(AND($L89&lt;&gt;"",$I89&lt;&gt;"",$L89&gt;$I89),"Review: credit exceeds canceled amount",IF(AND($O89&lt;&gt;"",$H89&lt;&gt;"",$O89&gt;$H89),"Review: recovered hours exceed canceled hours",IF(AND($K89="Fully Recovered",OR($M89="",$N89="",$N89=0)),"Review: fully recovered entry incomplete",IF(AND($K89="Closed - Not Recovered",OR($N89&gt;0,$O89&gt;0)),"Review: closed record contains recovery",IF(AND(OR($K89="Open",$K89="Rescheduled",$K89="Partially Recovered"),$X$7&lt;&gt;"",$X$7-$A89&gt;$X$8),"Review: open beyond age limit","")))))))))</f>
        <v/>
      </c>
    </row>
    <row r="90" ht="22" customHeight="1">
      <c r="A90" s="50" t="n"/>
      <c r="B90" s="26" t="n"/>
      <c r="C90" s="26" t="n"/>
      <c r="D90" s="26" t="n"/>
      <c r="E90" s="26" t="n"/>
      <c r="F90" s="26" t="n"/>
      <c r="G90" s="26" t="n"/>
      <c r="H90" s="51" t="n"/>
      <c r="I90" s="52" t="n"/>
      <c r="J90" s="29" t="n"/>
      <c r="K90" s="26" t="n"/>
      <c r="L90" s="53" t="n"/>
      <c r="M90" s="50" t="n"/>
      <c r="N90" s="52" t="n"/>
      <c r="O90" s="51" t="n"/>
      <c r="P90" s="46">
        <f>IF(OR($A90="",$I90=""),"",IFERROR($I90+IF($L90="",0,$L90)-IF($N90="",0,$N90),""))</f>
        <v/>
      </c>
      <c r="Q90" s="55">
        <f>IF(OR($A90="",$H90=""),"",IFERROR($H90-IF($O90="",0,$O90),""))</f>
        <v/>
      </c>
      <c r="R90" s="34">
        <f>IF(OR($A90="",$I90="",$I90=0),"",IFERROR(IF($N90="",0,$N90)/$I90,""))</f>
        <v/>
      </c>
      <c r="S90" s="23">
        <f>IF($A90="","",IF(AND($M90&lt;&gt;"",$M90&lt;$A90),"Review: recovered date precedes cancellation",IF(AND($N90&lt;&gt;"",$N90&gt;0,$M90=""),"Review: recovered amount lacks date",IF(AND($M90&lt;&gt;"",OR($N90="",$N90=0)),"Review: recovered date lacks amount",IF(AND($L90&lt;&gt;"",$I90&lt;&gt;"",$L90&gt;$I90),"Review: credit exceeds canceled amount",IF(AND($O90&lt;&gt;"",$H90&lt;&gt;"",$O90&gt;$H90),"Review: recovered hours exceed canceled hours",IF(AND($K90="Fully Recovered",OR($M90="",$N90="",$N90=0)),"Review: fully recovered entry incomplete",IF(AND($K90="Closed - Not Recovered",OR($N90&gt;0,$O90&gt;0)),"Review: closed record contains recovery",IF(AND(OR($K90="Open",$K90="Rescheduled",$K90="Partially Recovered"),$X$7&lt;&gt;"",$X$7-$A90&gt;$X$8),"Review: open beyond age limit","")))))))))</f>
        <v/>
      </c>
    </row>
    <row r="91" ht="22" customHeight="1">
      <c r="A91" s="50" t="n"/>
      <c r="B91" s="26" t="n"/>
      <c r="C91" s="26" t="n"/>
      <c r="D91" s="26" t="n"/>
      <c r="E91" s="26" t="n"/>
      <c r="F91" s="26" t="n"/>
      <c r="G91" s="26" t="n"/>
      <c r="H91" s="51" t="n"/>
      <c r="I91" s="52" t="n"/>
      <c r="J91" s="29" t="n"/>
      <c r="K91" s="26" t="n"/>
      <c r="L91" s="53" t="n"/>
      <c r="M91" s="50" t="n"/>
      <c r="N91" s="52" t="n"/>
      <c r="O91" s="51" t="n"/>
      <c r="P91" s="44">
        <f>IF(OR($A91="",$I91=""),"",IFERROR($I91+IF($L91="",0,$L91)-IF($N91="",0,$N91),""))</f>
        <v/>
      </c>
      <c r="Q91" s="54">
        <f>IF(OR($A91="",$H91=""),"",IFERROR($H91-IF($O91="",0,$O91),""))</f>
        <v/>
      </c>
      <c r="R91" s="32">
        <f>IF(OR($A91="",$I91="",$I91=0),"",IFERROR(IF($N91="",0,$N91)/$I91,""))</f>
        <v/>
      </c>
      <c r="S91" s="22">
        <f>IF($A91="","",IF(AND($M91&lt;&gt;"",$M91&lt;$A91),"Review: recovered date precedes cancellation",IF(AND($N91&lt;&gt;"",$N91&gt;0,$M91=""),"Review: recovered amount lacks date",IF(AND($M91&lt;&gt;"",OR($N91="",$N91=0)),"Review: recovered date lacks amount",IF(AND($L91&lt;&gt;"",$I91&lt;&gt;"",$L91&gt;$I91),"Review: credit exceeds canceled amount",IF(AND($O91&lt;&gt;"",$H91&lt;&gt;"",$O91&gt;$H91),"Review: recovered hours exceed canceled hours",IF(AND($K91="Fully Recovered",OR($M91="",$N91="",$N91=0)),"Review: fully recovered entry incomplete",IF(AND($K91="Closed - Not Recovered",OR($N91&gt;0,$O91&gt;0)),"Review: closed record contains recovery",IF(AND(OR($K91="Open",$K91="Rescheduled",$K91="Partially Recovered"),$X$7&lt;&gt;"",$X$7-$A91&gt;$X$8),"Review: open beyond age limit","")))))))))</f>
        <v/>
      </c>
    </row>
    <row r="92" ht="22" customHeight="1">
      <c r="A92" s="50" t="n"/>
      <c r="B92" s="26" t="n"/>
      <c r="C92" s="26" t="n"/>
      <c r="D92" s="26" t="n"/>
      <c r="E92" s="26" t="n"/>
      <c r="F92" s="26" t="n"/>
      <c r="G92" s="26" t="n"/>
      <c r="H92" s="51" t="n"/>
      <c r="I92" s="52" t="n"/>
      <c r="J92" s="29" t="n"/>
      <c r="K92" s="26" t="n"/>
      <c r="L92" s="53" t="n"/>
      <c r="M92" s="50" t="n"/>
      <c r="N92" s="52" t="n"/>
      <c r="O92" s="51" t="n"/>
      <c r="P92" s="46">
        <f>IF(OR($A92="",$I92=""),"",IFERROR($I92+IF($L92="",0,$L92)-IF($N92="",0,$N92),""))</f>
        <v/>
      </c>
      <c r="Q92" s="55">
        <f>IF(OR($A92="",$H92=""),"",IFERROR($H92-IF($O92="",0,$O92),""))</f>
        <v/>
      </c>
      <c r="R92" s="34">
        <f>IF(OR($A92="",$I92="",$I92=0),"",IFERROR(IF($N92="",0,$N92)/$I92,""))</f>
        <v/>
      </c>
      <c r="S92" s="23">
        <f>IF($A92="","",IF(AND($M92&lt;&gt;"",$M92&lt;$A92),"Review: recovered date precedes cancellation",IF(AND($N92&lt;&gt;"",$N92&gt;0,$M92=""),"Review: recovered amount lacks date",IF(AND($M92&lt;&gt;"",OR($N92="",$N92=0)),"Review: recovered date lacks amount",IF(AND($L92&lt;&gt;"",$I92&lt;&gt;"",$L92&gt;$I92),"Review: credit exceeds canceled amount",IF(AND($O92&lt;&gt;"",$H92&lt;&gt;"",$O92&gt;$H92),"Review: recovered hours exceed canceled hours",IF(AND($K92="Fully Recovered",OR($M92="",$N92="",$N92=0)),"Review: fully recovered entry incomplete",IF(AND($K92="Closed - Not Recovered",OR($N92&gt;0,$O92&gt;0)),"Review: closed record contains recovery",IF(AND(OR($K92="Open",$K92="Rescheduled",$K92="Partially Recovered"),$X$7&lt;&gt;"",$X$7-$A92&gt;$X$8),"Review: open beyond age limit","")))))))))</f>
        <v/>
      </c>
    </row>
    <row r="93" ht="22" customHeight="1">
      <c r="A93" s="50" t="n"/>
      <c r="B93" s="26" t="n"/>
      <c r="C93" s="26" t="n"/>
      <c r="D93" s="26" t="n"/>
      <c r="E93" s="26" t="n"/>
      <c r="F93" s="26" t="n"/>
      <c r="G93" s="26" t="n"/>
      <c r="H93" s="51" t="n"/>
      <c r="I93" s="52" t="n"/>
      <c r="J93" s="29" t="n"/>
      <c r="K93" s="26" t="n"/>
      <c r="L93" s="53" t="n"/>
      <c r="M93" s="50" t="n"/>
      <c r="N93" s="52" t="n"/>
      <c r="O93" s="51" t="n"/>
      <c r="P93" s="44">
        <f>IF(OR($A93="",$I93=""),"",IFERROR($I93+IF($L93="",0,$L93)-IF($N93="",0,$N93),""))</f>
        <v/>
      </c>
      <c r="Q93" s="54">
        <f>IF(OR($A93="",$H93=""),"",IFERROR($H93-IF($O93="",0,$O93),""))</f>
        <v/>
      </c>
      <c r="R93" s="32">
        <f>IF(OR($A93="",$I93="",$I93=0),"",IFERROR(IF($N93="",0,$N93)/$I93,""))</f>
        <v/>
      </c>
      <c r="S93" s="22">
        <f>IF($A93="","",IF(AND($M93&lt;&gt;"",$M93&lt;$A93),"Review: recovered date precedes cancellation",IF(AND($N93&lt;&gt;"",$N93&gt;0,$M93=""),"Review: recovered amount lacks date",IF(AND($M93&lt;&gt;"",OR($N93="",$N93=0)),"Review: recovered date lacks amount",IF(AND($L93&lt;&gt;"",$I93&lt;&gt;"",$L93&gt;$I93),"Review: credit exceeds canceled amount",IF(AND($O93&lt;&gt;"",$H93&lt;&gt;"",$O93&gt;$H93),"Review: recovered hours exceed canceled hours",IF(AND($K93="Fully Recovered",OR($M93="",$N93="",$N93=0)),"Review: fully recovered entry incomplete",IF(AND($K93="Closed - Not Recovered",OR($N93&gt;0,$O93&gt;0)),"Review: closed record contains recovery",IF(AND(OR($K93="Open",$K93="Rescheduled",$K93="Partially Recovered"),$X$7&lt;&gt;"",$X$7-$A93&gt;$X$8),"Review: open beyond age limit","")))))))))</f>
        <v/>
      </c>
    </row>
    <row r="94" ht="22" customHeight="1">
      <c r="A94" s="50" t="n"/>
      <c r="B94" s="26" t="n"/>
      <c r="C94" s="26" t="n"/>
      <c r="D94" s="26" t="n"/>
      <c r="E94" s="26" t="n"/>
      <c r="F94" s="26" t="n"/>
      <c r="G94" s="26" t="n"/>
      <c r="H94" s="51" t="n"/>
      <c r="I94" s="52" t="n"/>
      <c r="J94" s="29" t="n"/>
      <c r="K94" s="26" t="n"/>
      <c r="L94" s="53" t="n"/>
      <c r="M94" s="50" t="n"/>
      <c r="N94" s="52" t="n"/>
      <c r="O94" s="51" t="n"/>
      <c r="P94" s="46">
        <f>IF(OR($A94="",$I94=""),"",IFERROR($I94+IF($L94="",0,$L94)-IF($N94="",0,$N94),""))</f>
        <v/>
      </c>
      <c r="Q94" s="55">
        <f>IF(OR($A94="",$H94=""),"",IFERROR($H94-IF($O94="",0,$O94),""))</f>
        <v/>
      </c>
      <c r="R94" s="34">
        <f>IF(OR($A94="",$I94="",$I94=0),"",IFERROR(IF($N94="",0,$N94)/$I94,""))</f>
        <v/>
      </c>
      <c r="S94" s="23">
        <f>IF($A94="","",IF(AND($M94&lt;&gt;"",$M94&lt;$A94),"Review: recovered date precedes cancellation",IF(AND($N94&lt;&gt;"",$N94&gt;0,$M94=""),"Review: recovered amount lacks date",IF(AND($M94&lt;&gt;"",OR($N94="",$N94=0)),"Review: recovered date lacks amount",IF(AND($L94&lt;&gt;"",$I94&lt;&gt;"",$L94&gt;$I94),"Review: credit exceeds canceled amount",IF(AND($O94&lt;&gt;"",$H94&lt;&gt;"",$O94&gt;$H94),"Review: recovered hours exceed canceled hours",IF(AND($K94="Fully Recovered",OR($M94="",$N94="",$N94=0)),"Review: fully recovered entry incomplete",IF(AND($K94="Closed - Not Recovered",OR($N94&gt;0,$O94&gt;0)),"Review: closed record contains recovery",IF(AND(OR($K94="Open",$K94="Rescheduled",$K94="Partially Recovered"),$X$7&lt;&gt;"",$X$7-$A94&gt;$X$8),"Review: open beyond age limit","")))))))))</f>
        <v/>
      </c>
    </row>
    <row r="95" ht="22" customHeight="1">
      <c r="A95" s="50" t="n"/>
      <c r="B95" s="26" t="n"/>
      <c r="C95" s="26" t="n"/>
      <c r="D95" s="26" t="n"/>
      <c r="E95" s="26" t="n"/>
      <c r="F95" s="26" t="n"/>
      <c r="G95" s="26" t="n"/>
      <c r="H95" s="51" t="n"/>
      <c r="I95" s="52" t="n"/>
      <c r="J95" s="29" t="n"/>
      <c r="K95" s="26" t="n"/>
      <c r="L95" s="53" t="n"/>
      <c r="M95" s="50" t="n"/>
      <c r="N95" s="52" t="n"/>
      <c r="O95" s="51" t="n"/>
      <c r="P95" s="44">
        <f>IF(OR($A95="",$I95=""),"",IFERROR($I95+IF($L95="",0,$L95)-IF($N95="",0,$N95),""))</f>
        <v/>
      </c>
      <c r="Q95" s="54">
        <f>IF(OR($A95="",$H95=""),"",IFERROR($H95-IF($O95="",0,$O95),""))</f>
        <v/>
      </c>
      <c r="R95" s="32">
        <f>IF(OR($A95="",$I95="",$I95=0),"",IFERROR(IF($N95="",0,$N95)/$I95,""))</f>
        <v/>
      </c>
      <c r="S95" s="22">
        <f>IF($A95="","",IF(AND($M95&lt;&gt;"",$M95&lt;$A95),"Review: recovered date precedes cancellation",IF(AND($N95&lt;&gt;"",$N95&gt;0,$M95=""),"Review: recovered amount lacks date",IF(AND($M95&lt;&gt;"",OR($N95="",$N95=0)),"Review: recovered date lacks amount",IF(AND($L95&lt;&gt;"",$I95&lt;&gt;"",$L95&gt;$I95),"Review: credit exceeds canceled amount",IF(AND($O95&lt;&gt;"",$H95&lt;&gt;"",$O95&gt;$H95),"Review: recovered hours exceed canceled hours",IF(AND($K95="Fully Recovered",OR($M95="",$N95="",$N95=0)),"Review: fully recovered entry incomplete",IF(AND($K95="Closed - Not Recovered",OR($N95&gt;0,$O95&gt;0)),"Review: closed record contains recovery",IF(AND(OR($K95="Open",$K95="Rescheduled",$K95="Partially Recovered"),$X$7&lt;&gt;"",$X$7-$A95&gt;$X$8),"Review: open beyond age limit","")))))))))</f>
        <v/>
      </c>
    </row>
    <row r="96" ht="22" customHeight="1">
      <c r="A96" s="50" t="n"/>
      <c r="B96" s="26" t="n"/>
      <c r="C96" s="26" t="n"/>
      <c r="D96" s="26" t="n"/>
      <c r="E96" s="26" t="n"/>
      <c r="F96" s="26" t="n"/>
      <c r="G96" s="26" t="n"/>
      <c r="H96" s="51" t="n"/>
      <c r="I96" s="52" t="n"/>
      <c r="J96" s="29" t="n"/>
      <c r="K96" s="26" t="n"/>
      <c r="L96" s="53" t="n"/>
      <c r="M96" s="50" t="n"/>
      <c r="N96" s="52" t="n"/>
      <c r="O96" s="51" t="n"/>
      <c r="P96" s="46">
        <f>IF(OR($A96="",$I96=""),"",IFERROR($I96+IF($L96="",0,$L96)-IF($N96="",0,$N96),""))</f>
        <v/>
      </c>
      <c r="Q96" s="55">
        <f>IF(OR($A96="",$H96=""),"",IFERROR($H96-IF($O96="",0,$O96),""))</f>
        <v/>
      </c>
      <c r="R96" s="34">
        <f>IF(OR($A96="",$I96="",$I96=0),"",IFERROR(IF($N96="",0,$N96)/$I96,""))</f>
        <v/>
      </c>
      <c r="S96" s="23">
        <f>IF($A96="","",IF(AND($M96&lt;&gt;"",$M96&lt;$A96),"Review: recovered date precedes cancellation",IF(AND($N96&lt;&gt;"",$N96&gt;0,$M96=""),"Review: recovered amount lacks date",IF(AND($M96&lt;&gt;"",OR($N96="",$N96=0)),"Review: recovered date lacks amount",IF(AND($L96&lt;&gt;"",$I96&lt;&gt;"",$L96&gt;$I96),"Review: credit exceeds canceled amount",IF(AND($O96&lt;&gt;"",$H96&lt;&gt;"",$O96&gt;$H96),"Review: recovered hours exceed canceled hours",IF(AND($K96="Fully Recovered",OR($M96="",$N96="",$N96=0)),"Review: fully recovered entry incomplete",IF(AND($K96="Closed - Not Recovered",OR($N96&gt;0,$O96&gt;0)),"Review: closed record contains recovery",IF(AND(OR($K96="Open",$K96="Rescheduled",$K96="Partially Recovered"),$X$7&lt;&gt;"",$X$7-$A96&gt;$X$8),"Review: open beyond age limit","")))))))))</f>
        <v/>
      </c>
    </row>
    <row r="97" ht="22" customHeight="1">
      <c r="A97" s="50" t="n"/>
      <c r="B97" s="26" t="n"/>
      <c r="C97" s="26" t="n"/>
      <c r="D97" s="26" t="n"/>
      <c r="E97" s="26" t="n"/>
      <c r="F97" s="26" t="n"/>
      <c r="G97" s="26" t="n"/>
      <c r="H97" s="51" t="n"/>
      <c r="I97" s="52" t="n"/>
      <c r="J97" s="29" t="n"/>
      <c r="K97" s="26" t="n"/>
      <c r="L97" s="53" t="n"/>
      <c r="M97" s="50" t="n"/>
      <c r="N97" s="52" t="n"/>
      <c r="O97" s="51" t="n"/>
      <c r="P97" s="44">
        <f>IF(OR($A97="",$I97=""),"",IFERROR($I97+IF($L97="",0,$L97)-IF($N97="",0,$N97),""))</f>
        <v/>
      </c>
      <c r="Q97" s="54">
        <f>IF(OR($A97="",$H97=""),"",IFERROR($H97-IF($O97="",0,$O97),""))</f>
        <v/>
      </c>
      <c r="R97" s="32">
        <f>IF(OR($A97="",$I97="",$I97=0),"",IFERROR(IF($N97="",0,$N97)/$I97,""))</f>
        <v/>
      </c>
      <c r="S97" s="22">
        <f>IF($A97="","",IF(AND($M97&lt;&gt;"",$M97&lt;$A97),"Review: recovered date precedes cancellation",IF(AND($N97&lt;&gt;"",$N97&gt;0,$M97=""),"Review: recovered amount lacks date",IF(AND($M97&lt;&gt;"",OR($N97="",$N97=0)),"Review: recovered date lacks amount",IF(AND($L97&lt;&gt;"",$I97&lt;&gt;"",$L97&gt;$I97),"Review: credit exceeds canceled amount",IF(AND($O97&lt;&gt;"",$H97&lt;&gt;"",$O97&gt;$H97),"Review: recovered hours exceed canceled hours",IF(AND($K97="Fully Recovered",OR($M97="",$N97="",$N97=0)),"Review: fully recovered entry incomplete",IF(AND($K97="Closed - Not Recovered",OR($N97&gt;0,$O97&gt;0)),"Review: closed record contains recovery",IF(AND(OR($K97="Open",$K97="Rescheduled",$K97="Partially Recovered"),$X$7&lt;&gt;"",$X$7-$A97&gt;$X$8),"Review: open beyond age limit","")))))))))</f>
        <v/>
      </c>
    </row>
    <row r="98" ht="22" customHeight="1">
      <c r="A98" s="50" t="n"/>
      <c r="B98" s="26" t="n"/>
      <c r="C98" s="26" t="n"/>
      <c r="D98" s="26" t="n"/>
      <c r="E98" s="26" t="n"/>
      <c r="F98" s="26" t="n"/>
      <c r="G98" s="26" t="n"/>
      <c r="H98" s="51" t="n"/>
      <c r="I98" s="52" t="n"/>
      <c r="J98" s="29" t="n"/>
      <c r="K98" s="26" t="n"/>
      <c r="L98" s="53" t="n"/>
      <c r="M98" s="50" t="n"/>
      <c r="N98" s="52" t="n"/>
      <c r="O98" s="51" t="n"/>
      <c r="P98" s="46">
        <f>IF(OR($A98="",$I98=""),"",IFERROR($I98+IF($L98="",0,$L98)-IF($N98="",0,$N98),""))</f>
        <v/>
      </c>
      <c r="Q98" s="55">
        <f>IF(OR($A98="",$H98=""),"",IFERROR($H98-IF($O98="",0,$O98),""))</f>
        <v/>
      </c>
      <c r="R98" s="34">
        <f>IF(OR($A98="",$I98="",$I98=0),"",IFERROR(IF($N98="",0,$N98)/$I98,""))</f>
        <v/>
      </c>
      <c r="S98" s="23">
        <f>IF($A98="","",IF(AND($M98&lt;&gt;"",$M98&lt;$A98),"Review: recovered date precedes cancellation",IF(AND($N98&lt;&gt;"",$N98&gt;0,$M98=""),"Review: recovered amount lacks date",IF(AND($M98&lt;&gt;"",OR($N98="",$N98=0)),"Review: recovered date lacks amount",IF(AND($L98&lt;&gt;"",$I98&lt;&gt;"",$L98&gt;$I98),"Review: credit exceeds canceled amount",IF(AND($O98&lt;&gt;"",$H98&lt;&gt;"",$O98&gt;$H98),"Review: recovered hours exceed canceled hours",IF(AND($K98="Fully Recovered",OR($M98="",$N98="",$N98=0)),"Review: fully recovered entry incomplete",IF(AND($K98="Closed - Not Recovered",OR($N98&gt;0,$O98&gt;0)),"Review: closed record contains recovery",IF(AND(OR($K98="Open",$K98="Rescheduled",$K98="Partially Recovered"),$X$7&lt;&gt;"",$X$7-$A98&gt;$X$8),"Review: open beyond age limit","")))))))))</f>
        <v/>
      </c>
    </row>
    <row r="99" ht="22" customHeight="1">
      <c r="A99" s="50" t="n"/>
      <c r="B99" s="26" t="n"/>
      <c r="C99" s="26" t="n"/>
      <c r="D99" s="26" t="n"/>
      <c r="E99" s="26" t="n"/>
      <c r="F99" s="26" t="n"/>
      <c r="G99" s="26" t="n"/>
      <c r="H99" s="51" t="n"/>
      <c r="I99" s="52" t="n"/>
      <c r="J99" s="29" t="n"/>
      <c r="K99" s="26" t="n"/>
      <c r="L99" s="53" t="n"/>
      <c r="M99" s="50" t="n"/>
      <c r="N99" s="52" t="n"/>
      <c r="O99" s="51" t="n"/>
      <c r="P99" s="44">
        <f>IF(OR($A99="",$I99=""),"",IFERROR($I99+IF($L99="",0,$L99)-IF($N99="",0,$N99),""))</f>
        <v/>
      </c>
      <c r="Q99" s="54">
        <f>IF(OR($A99="",$H99=""),"",IFERROR($H99-IF($O99="",0,$O99),""))</f>
        <v/>
      </c>
      <c r="R99" s="32">
        <f>IF(OR($A99="",$I99="",$I99=0),"",IFERROR(IF($N99="",0,$N99)/$I99,""))</f>
        <v/>
      </c>
      <c r="S99" s="22">
        <f>IF($A99="","",IF(AND($M99&lt;&gt;"",$M99&lt;$A99),"Review: recovered date precedes cancellation",IF(AND($N99&lt;&gt;"",$N99&gt;0,$M99=""),"Review: recovered amount lacks date",IF(AND($M99&lt;&gt;"",OR($N99="",$N99=0)),"Review: recovered date lacks amount",IF(AND($L99&lt;&gt;"",$I99&lt;&gt;"",$L99&gt;$I99),"Review: credit exceeds canceled amount",IF(AND($O99&lt;&gt;"",$H99&lt;&gt;"",$O99&gt;$H99),"Review: recovered hours exceed canceled hours",IF(AND($K99="Fully Recovered",OR($M99="",$N99="",$N99=0)),"Review: fully recovered entry incomplete",IF(AND($K99="Closed - Not Recovered",OR($N99&gt;0,$O99&gt;0)),"Review: closed record contains recovery",IF(AND(OR($K99="Open",$K99="Rescheduled",$K99="Partially Recovered"),$X$7&lt;&gt;"",$X$7-$A99&gt;$X$8),"Review: open beyond age limit","")))))))))</f>
        <v/>
      </c>
    </row>
    <row r="100" ht="22" customHeight="1">
      <c r="A100" s="50" t="n"/>
      <c r="B100" s="26" t="n"/>
      <c r="C100" s="26" t="n"/>
      <c r="D100" s="26" t="n"/>
      <c r="E100" s="26" t="n"/>
      <c r="F100" s="26" t="n"/>
      <c r="G100" s="26" t="n"/>
      <c r="H100" s="51" t="n"/>
      <c r="I100" s="52" t="n"/>
      <c r="J100" s="29" t="n"/>
      <c r="K100" s="26" t="n"/>
      <c r="L100" s="53" t="n"/>
      <c r="M100" s="50" t="n"/>
      <c r="N100" s="52" t="n"/>
      <c r="O100" s="51" t="n"/>
      <c r="P100" s="46">
        <f>IF(OR($A100="",$I100=""),"",IFERROR($I100+IF($L100="",0,$L100)-IF($N100="",0,$N100),""))</f>
        <v/>
      </c>
      <c r="Q100" s="55">
        <f>IF(OR($A100="",$H100=""),"",IFERROR($H100-IF($O100="",0,$O100),""))</f>
        <v/>
      </c>
      <c r="R100" s="34">
        <f>IF(OR($A100="",$I100="",$I100=0),"",IFERROR(IF($N100="",0,$N100)/$I100,""))</f>
        <v/>
      </c>
      <c r="S100" s="23">
        <f>IF($A100="","",IF(AND($M100&lt;&gt;"",$M100&lt;$A100),"Review: recovered date precedes cancellation",IF(AND($N100&lt;&gt;"",$N100&gt;0,$M100=""),"Review: recovered amount lacks date",IF(AND($M100&lt;&gt;"",OR($N100="",$N100=0)),"Review: recovered date lacks amount",IF(AND($L100&lt;&gt;"",$I100&lt;&gt;"",$L100&gt;$I100),"Review: credit exceeds canceled amount",IF(AND($O100&lt;&gt;"",$H100&lt;&gt;"",$O100&gt;$H100),"Review: recovered hours exceed canceled hours",IF(AND($K100="Fully Recovered",OR($M100="",$N100="",$N100=0)),"Review: fully recovered entry incomplete",IF(AND($K100="Closed - Not Recovered",OR($N100&gt;0,$O100&gt;0)),"Review: closed record contains recovery",IF(AND(OR($K100="Open",$K100="Rescheduled",$K100="Partially Recovered"),$X$7&lt;&gt;"",$X$7-$A100&gt;$X$8),"Review: open beyond age limit","")))))))))</f>
        <v/>
      </c>
    </row>
    <row r="101" ht="22" customHeight="1">
      <c r="A101" s="50" t="n"/>
      <c r="B101" s="26" t="n"/>
      <c r="C101" s="26" t="n"/>
      <c r="D101" s="26" t="n"/>
      <c r="E101" s="26" t="n"/>
      <c r="F101" s="26" t="n"/>
      <c r="G101" s="26" t="n"/>
      <c r="H101" s="51" t="n"/>
      <c r="I101" s="52" t="n"/>
      <c r="J101" s="29" t="n"/>
      <c r="K101" s="26" t="n"/>
      <c r="L101" s="53" t="n"/>
      <c r="M101" s="50" t="n"/>
      <c r="N101" s="52" t="n"/>
      <c r="O101" s="51" t="n"/>
      <c r="P101" s="44">
        <f>IF(OR($A101="",$I101=""),"",IFERROR($I101+IF($L101="",0,$L101)-IF($N101="",0,$N101),""))</f>
        <v/>
      </c>
      <c r="Q101" s="54">
        <f>IF(OR($A101="",$H101=""),"",IFERROR($H101-IF($O101="",0,$O101),""))</f>
        <v/>
      </c>
      <c r="R101" s="32">
        <f>IF(OR($A101="",$I101="",$I101=0),"",IFERROR(IF($N101="",0,$N101)/$I101,""))</f>
        <v/>
      </c>
      <c r="S101" s="22">
        <f>IF($A101="","",IF(AND($M101&lt;&gt;"",$M101&lt;$A101),"Review: recovered date precedes cancellation",IF(AND($N101&lt;&gt;"",$N101&gt;0,$M101=""),"Review: recovered amount lacks date",IF(AND($M101&lt;&gt;"",OR($N101="",$N101=0)),"Review: recovered date lacks amount",IF(AND($L101&lt;&gt;"",$I101&lt;&gt;"",$L101&gt;$I101),"Review: credit exceeds canceled amount",IF(AND($O101&lt;&gt;"",$H101&lt;&gt;"",$O101&gt;$H101),"Review: recovered hours exceed canceled hours",IF(AND($K101="Fully Recovered",OR($M101="",$N101="",$N101=0)),"Review: fully recovered entry incomplete",IF(AND($K101="Closed - Not Recovered",OR($N101&gt;0,$O101&gt;0)),"Review: closed record contains recovery",IF(AND(OR($K101="Open",$K101="Rescheduled",$K101="Partially Recovered"),$X$7&lt;&gt;"",$X$7-$A101&gt;$X$8),"Review: open beyond age limit","")))))))))</f>
        <v/>
      </c>
    </row>
    <row r="102" ht="22" customHeight="1">
      <c r="A102" s="50" t="n"/>
      <c r="B102" s="26" t="n"/>
      <c r="C102" s="26" t="n"/>
      <c r="D102" s="26" t="n"/>
      <c r="E102" s="26" t="n"/>
      <c r="F102" s="26" t="n"/>
      <c r="G102" s="26" t="n"/>
      <c r="H102" s="51" t="n"/>
      <c r="I102" s="52" t="n"/>
      <c r="J102" s="29" t="n"/>
      <c r="K102" s="26" t="n"/>
      <c r="L102" s="53" t="n"/>
      <c r="M102" s="50" t="n"/>
      <c r="N102" s="52" t="n"/>
      <c r="O102" s="51" t="n"/>
      <c r="P102" s="46">
        <f>IF(OR($A102="",$I102=""),"",IFERROR($I102+IF($L102="",0,$L102)-IF($N102="",0,$N102),""))</f>
        <v/>
      </c>
      <c r="Q102" s="55">
        <f>IF(OR($A102="",$H102=""),"",IFERROR($H102-IF($O102="",0,$O102),""))</f>
        <v/>
      </c>
      <c r="R102" s="34">
        <f>IF(OR($A102="",$I102="",$I102=0),"",IFERROR(IF($N102="",0,$N102)/$I102,""))</f>
        <v/>
      </c>
      <c r="S102" s="23">
        <f>IF($A102="","",IF(AND($M102&lt;&gt;"",$M102&lt;$A102),"Review: recovered date precedes cancellation",IF(AND($N102&lt;&gt;"",$N102&gt;0,$M102=""),"Review: recovered amount lacks date",IF(AND($M102&lt;&gt;"",OR($N102="",$N102=0)),"Review: recovered date lacks amount",IF(AND($L102&lt;&gt;"",$I102&lt;&gt;"",$L102&gt;$I102),"Review: credit exceeds canceled amount",IF(AND($O102&lt;&gt;"",$H102&lt;&gt;"",$O102&gt;$H102),"Review: recovered hours exceed canceled hours",IF(AND($K102="Fully Recovered",OR($M102="",$N102="",$N102=0)),"Review: fully recovered entry incomplete",IF(AND($K102="Closed - Not Recovered",OR($N102&gt;0,$O102&gt;0)),"Review: closed record contains recovery",IF(AND(OR($K102="Open",$K102="Rescheduled",$K102="Partially Recovered"),$X$7&lt;&gt;"",$X$7-$A102&gt;$X$8),"Review: open beyond age limit","")))))))))</f>
        <v/>
      </c>
    </row>
    <row r="103" ht="22" customHeight="1">
      <c r="A103" s="50" t="n"/>
      <c r="B103" s="26" t="n"/>
      <c r="C103" s="26" t="n"/>
      <c r="D103" s="26" t="n"/>
      <c r="E103" s="26" t="n"/>
      <c r="F103" s="26" t="n"/>
      <c r="G103" s="26" t="n"/>
      <c r="H103" s="51" t="n"/>
      <c r="I103" s="52" t="n"/>
      <c r="J103" s="29" t="n"/>
      <c r="K103" s="26" t="n"/>
      <c r="L103" s="53" t="n"/>
      <c r="M103" s="50" t="n"/>
      <c r="N103" s="52" t="n"/>
      <c r="O103" s="51" t="n"/>
      <c r="P103" s="44">
        <f>IF(OR($A103="",$I103=""),"",IFERROR($I103+IF($L103="",0,$L103)-IF($N103="",0,$N103),""))</f>
        <v/>
      </c>
      <c r="Q103" s="54">
        <f>IF(OR($A103="",$H103=""),"",IFERROR($H103-IF($O103="",0,$O103),""))</f>
        <v/>
      </c>
      <c r="R103" s="32">
        <f>IF(OR($A103="",$I103="",$I103=0),"",IFERROR(IF($N103="",0,$N103)/$I103,""))</f>
        <v/>
      </c>
      <c r="S103" s="22">
        <f>IF($A103="","",IF(AND($M103&lt;&gt;"",$M103&lt;$A103),"Review: recovered date precedes cancellation",IF(AND($N103&lt;&gt;"",$N103&gt;0,$M103=""),"Review: recovered amount lacks date",IF(AND($M103&lt;&gt;"",OR($N103="",$N103=0)),"Review: recovered date lacks amount",IF(AND($L103&lt;&gt;"",$I103&lt;&gt;"",$L103&gt;$I103),"Review: credit exceeds canceled amount",IF(AND($O103&lt;&gt;"",$H103&lt;&gt;"",$O103&gt;$H103),"Review: recovered hours exceed canceled hours",IF(AND($K103="Fully Recovered",OR($M103="",$N103="",$N103=0)),"Review: fully recovered entry incomplete",IF(AND($K103="Closed - Not Recovered",OR($N103&gt;0,$O103&gt;0)),"Review: closed record contains recovery",IF(AND(OR($K103="Open",$K103="Rescheduled",$K103="Partially Recovered"),$X$7&lt;&gt;"",$X$7-$A103&gt;$X$8),"Review: open beyond age limit","")))))))))</f>
        <v/>
      </c>
    </row>
    <row r="104" ht="22" customHeight="1">
      <c r="A104" s="50" t="n"/>
      <c r="B104" s="26" t="n"/>
      <c r="C104" s="26" t="n"/>
      <c r="D104" s="26" t="n"/>
      <c r="E104" s="26" t="n"/>
      <c r="F104" s="26" t="n"/>
      <c r="G104" s="26" t="n"/>
      <c r="H104" s="51" t="n"/>
      <c r="I104" s="52" t="n"/>
      <c r="J104" s="29" t="n"/>
      <c r="K104" s="26" t="n"/>
      <c r="L104" s="53" t="n"/>
      <c r="M104" s="50" t="n"/>
      <c r="N104" s="52" t="n"/>
      <c r="O104" s="51" t="n"/>
      <c r="P104" s="46">
        <f>IF(OR($A104="",$I104=""),"",IFERROR($I104+IF($L104="",0,$L104)-IF($N104="",0,$N104),""))</f>
        <v/>
      </c>
      <c r="Q104" s="55">
        <f>IF(OR($A104="",$H104=""),"",IFERROR($H104-IF($O104="",0,$O104),""))</f>
        <v/>
      </c>
      <c r="R104" s="34">
        <f>IF(OR($A104="",$I104="",$I104=0),"",IFERROR(IF($N104="",0,$N104)/$I104,""))</f>
        <v/>
      </c>
      <c r="S104" s="23">
        <f>IF($A104="","",IF(AND($M104&lt;&gt;"",$M104&lt;$A104),"Review: recovered date precedes cancellation",IF(AND($N104&lt;&gt;"",$N104&gt;0,$M104=""),"Review: recovered amount lacks date",IF(AND($M104&lt;&gt;"",OR($N104="",$N104=0)),"Review: recovered date lacks amount",IF(AND($L104&lt;&gt;"",$I104&lt;&gt;"",$L104&gt;$I104),"Review: credit exceeds canceled amount",IF(AND($O104&lt;&gt;"",$H104&lt;&gt;"",$O104&gt;$H104),"Review: recovered hours exceed canceled hours",IF(AND($K104="Fully Recovered",OR($M104="",$N104="",$N104=0)),"Review: fully recovered entry incomplete",IF(AND($K104="Closed - Not Recovered",OR($N104&gt;0,$O104&gt;0)),"Review: closed record contains recovery",IF(AND(OR($K104="Open",$K104="Rescheduled",$K104="Partially Recovered"),$X$7&lt;&gt;"",$X$7-$A104&gt;$X$8),"Review: open beyond age limit","")))))))))</f>
        <v/>
      </c>
    </row>
  </sheetData>
  <autoFilter ref="A4:S104"/>
  <mergeCells count="1">
    <mergeCell ref="A1:S1"/>
  </mergeCells>
  <conditionalFormatting sqref="P5:P104">
    <cfRule type="expression" priority="1" dxfId="0" stopIfTrue="1">
      <formula>AND($A5&lt;&gt;"",$P5&lt;&gt;"",$P5&gt;0)</formula>
    </cfRule>
    <cfRule type="expression" priority="2" dxfId="1" stopIfTrue="1">
      <formula>AND($A5&lt;&gt;"",$P5&lt;&gt;"",$P5&lt;=0)</formula>
    </cfRule>
  </conditionalFormatting>
  <conditionalFormatting sqref="R5:R104">
    <cfRule type="expression" priority="3" dxfId="0" stopIfTrue="1">
      <formula>AND($A5&lt;&gt;"",$R5&lt;&gt;"",$R5&lt;$X$6)</formula>
    </cfRule>
    <cfRule type="expression" priority="4" dxfId="1" stopIfTrue="1">
      <formula>AND($A5&lt;&gt;"",$R5&lt;&gt;"",$R5&gt;=$X$6)</formula>
    </cfRule>
  </conditionalFormatting>
  <conditionalFormatting sqref="S5:S104">
    <cfRule type="expression" priority="5" dxfId="0" stopIfTrue="1">
      <formula>AND($A5&lt;&gt;"",$S5&lt;&gt;"")</formula>
    </cfRule>
  </conditionalFormatting>
  <dataValidations count="9">
    <dataValidation sqref="A5:A104 M5:M104" showDropDown="0" showInputMessage="1" showErrorMessage="1" allowBlank="0" errorTitle="Check Date" error="Enter a date within the editable accepted date range." promptTitle="Date Entry" prompt="Use MM/DD/YYYY." type="date" operator="between">
      <formula1>=$X$2</formula1>
      <formula2>=$X$3</formula2>
    </dataValidation>
    <dataValidation sqref="H5:H104 O5:O104" showDropDown="0" showInputMessage="0" showErrorMessage="0" allowBlank="0" errorTitle="Check Hours" error="Enter hours from 0 through the editable maximum hours entry." type="decimal" operator="between">
      <formula1>0</formula1>
      <formula2>=$X$5</formula2>
    </dataValidation>
    <dataValidation sqref="I5:I104 L5:L104 N5:N104" showDropDown="0" showInputMessage="0" showErrorMessage="0" allowBlank="0" errorTitle="Check Amount" error="Enter an amount from $0.00 through the editable maximum amount entry." type="decimal" operator="between">
      <formula1>0</formula1>
      <formula2>=$X$4</formula2>
    </dataValidation>
    <dataValidation sqref="J5:J104" showDropDown="0" showInputMessage="0" showErrorMessage="0" allowBlank="0" errorTitle="Check Responsibility" error="Select a responsibility from the editable Assumptions list." type="list">
      <formula1>=$Y$2:$Y$7</formula1>
    </dataValidation>
    <dataValidation sqref="K5:K104" showDropDown="0" showInputMessage="0" showErrorMessage="0" allowBlank="0" errorTitle="Check Status" error="Select a status from the editable Assumptions list." type="list">
      <formula1>=$Z$2:$Z$6</formula1>
    </dataValidation>
    <dataValidation sqref="D5:D104" showDropDown="0" showInputMessage="0" showErrorMessage="0" allowBlank="0" errorTitle="Check Pest Concern" error="Select a pest concern from the editable Assumptions list." type="list">
      <formula1>=$AA$2:$AA$7</formula1>
    </dataValidation>
    <dataValidation sqref="E5:E104" showDropDown="0" showInputMessage="0" showErrorMessage="0" allowBlank="0" errorTitle="Check Service" error="Select a service from the editable Assumptions list." type="list">
      <formula1>=$AB$2:$AB$6</formula1>
    </dataValidation>
    <dataValidation sqref="F5:F104" showDropDown="0" showInputMessage="0" showErrorMessage="0" allowBlank="0" errorTitle="Check Technician" error="Select a technician from the editable Assumptions list." type="list">
      <formula1>=$AC$2:$AC$5</formula1>
    </dataValidation>
    <dataValidation sqref="G5:G104" showDropDown="0" showInputMessage="0" showErrorMessage="0" allowBlank="0" errorTitle="Check Route" error="Select a route from the editable Assumptions list." type="list">
      <formula1>=$AD$2:$AD$5</formula1>
    </dataValidation>
  </dataValidations>
  <pageMargins left="0.75" right="0.75" top="1" bottom="1" header="0.5" footer="0.5"/>
  <pageSetup orientation="landscape" fitToWidth="1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15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9" customWidth="1" min="1" max="1"/>
    <col width="23" customWidth="1" min="2" max="2"/>
    <col width="44" customWidth="1" min="3" max="3"/>
    <col width="23" customWidth="1" min="4" max="4"/>
    <col width="24" customWidth="1" min="5" max="5"/>
    <col width="25" customWidth="1" min="6" max="6"/>
    <col width="28" customWidth="1" min="7" max="7"/>
    <col width="25" customWidth="1" min="8" max="8"/>
    <col width="20" customWidth="1" min="9" max="9"/>
  </cols>
  <sheetData>
    <row r="1" ht="28" customHeight="1">
      <c r="A1" s="1" t="inlineStr">
        <is>
          <t>Canceled Service Revenue Impact Assumptions</t>
        </is>
      </c>
      <c r="B1" s="41" t="n"/>
      <c r="C1" s="41" t="n"/>
      <c r="D1" s="41" t="n"/>
      <c r="E1" s="41" t="n"/>
      <c r="F1" s="41" t="n"/>
      <c r="G1" s="41" t="n"/>
      <c r="H1" s="41" t="n"/>
      <c r="I1" s="42" t="n"/>
    </row>
    <row r="2" ht="34" customHeight="1">
      <c r="A2" s="5" t="inlineStr">
        <is>
          <t>Assumption</t>
        </is>
      </c>
      <c r="B2" s="5" t="inlineStr">
        <is>
          <t>Editable Value</t>
        </is>
      </c>
      <c r="C2" s="5" t="inlineStr">
        <is>
          <t>Operational Use</t>
        </is>
      </c>
      <c r="D2" s="5" t="inlineStr">
        <is>
          <t>Responsibility Choices</t>
        </is>
      </c>
      <c r="E2" s="5" t="inlineStr">
        <is>
          <t>Status Choices</t>
        </is>
      </c>
      <c r="F2" s="5" t="inlineStr">
        <is>
          <t>Pest Concern Choices</t>
        </is>
      </c>
      <c r="G2" s="5" t="inlineStr">
        <is>
          <t>Service Choices</t>
        </is>
      </c>
      <c r="H2" s="5" t="inlineStr">
        <is>
          <t>Technician Choices</t>
        </is>
      </c>
      <c r="I2" s="5" t="inlineStr">
        <is>
          <t>Route Choices</t>
        </is>
      </c>
    </row>
    <row r="3" ht="31" customHeight="1">
      <c r="A3" s="9" t="inlineStr">
        <is>
          <t>Reporting Start Date</t>
        </is>
      </c>
      <c r="B3" s="56" t="n">
        <v>46246</v>
      </c>
      <c r="C3" s="22" t="inlineStr">
        <is>
          <t>First cancellation date included on Summary.</t>
        </is>
      </c>
      <c r="D3" s="26" t="inlineStr">
        <is>
          <t>Customer</t>
        </is>
      </c>
      <c r="E3" s="26" t="inlineStr">
        <is>
          <t>Open</t>
        </is>
      </c>
      <c r="F3" s="26" t="inlineStr">
        <is>
          <t>Ant Activity</t>
        </is>
      </c>
      <c r="G3" s="26" t="inlineStr">
        <is>
          <t>General Pest Visit</t>
        </is>
      </c>
      <c r="H3" s="26" t="inlineStr">
        <is>
          <t>Fictional Technician A</t>
        </is>
      </c>
      <c r="I3" s="26" t="inlineStr">
        <is>
          <t>Fiction Route 01</t>
        </is>
      </c>
    </row>
    <row r="4" ht="31" customHeight="1">
      <c r="A4" s="15" t="inlineStr">
        <is>
          <t>Reporting End Date</t>
        </is>
      </c>
      <c r="B4" s="56" t="n">
        <v>46276</v>
      </c>
      <c r="C4" s="23" t="inlineStr">
        <is>
          <t>Last cancellation date included on Summary.</t>
        </is>
      </c>
      <c r="D4" s="26" t="inlineStr">
        <is>
          <t>Company</t>
        </is>
      </c>
      <c r="E4" s="26" t="inlineStr">
        <is>
          <t>Rescheduled</t>
        </is>
      </c>
      <c r="F4" s="26" t="inlineStr">
        <is>
          <t>Rodent Activity</t>
        </is>
      </c>
      <c r="G4" s="26" t="inlineStr">
        <is>
          <t>Rodent Monitoring Visit</t>
        </is>
      </c>
      <c r="H4" s="26" t="inlineStr">
        <is>
          <t>Fictional Technician B</t>
        </is>
      </c>
      <c r="I4" s="26" t="inlineStr">
        <is>
          <t>Fiction Route 02</t>
        </is>
      </c>
    </row>
    <row r="5" ht="31" customHeight="1">
      <c r="A5" s="9" t="inlineStr">
        <is>
          <t>Open-Age Review Days</t>
        </is>
      </c>
      <c r="B5" s="36" t="n">
        <v>14</v>
      </c>
      <c r="C5" s="22" t="inlineStr">
        <is>
          <t>Prompts review when an unresolved record is older than this limit.</t>
        </is>
      </c>
      <c r="D5" s="26" t="inlineStr">
        <is>
          <t>Technician</t>
        </is>
      </c>
      <c r="E5" s="26" t="inlineStr">
        <is>
          <t>Partially Recovered</t>
        </is>
      </c>
      <c r="F5" s="26" t="inlineStr">
        <is>
          <t>Stinging Insect Activity</t>
        </is>
      </c>
      <c r="G5" s="26" t="inlineStr">
        <is>
          <t>Exterior Perimeter Visit</t>
        </is>
      </c>
      <c r="H5" s="26" t="inlineStr">
        <is>
          <t>Fictional Technician C</t>
        </is>
      </c>
      <c r="I5" s="26" t="inlineStr">
        <is>
          <t>Fiction Route 03</t>
        </is>
      </c>
    </row>
    <row r="6" ht="31" customHeight="1">
      <c r="A6" s="15" t="inlineStr">
        <is>
          <t>Revenue Recovery Goal</t>
        </is>
      </c>
      <c r="B6" s="37" t="n">
        <v>0.8</v>
      </c>
      <c r="C6" s="23" t="inlineStr">
        <is>
          <t>Comparison point for the Summary recovery rate.</t>
        </is>
      </c>
      <c r="D6" s="26" t="inlineStr">
        <is>
          <t>Weather</t>
        </is>
      </c>
      <c r="E6" s="26" t="inlineStr">
        <is>
          <t>Fully Recovered</t>
        </is>
      </c>
      <c r="F6" s="26" t="inlineStr">
        <is>
          <t>Stored Product Activity</t>
        </is>
      </c>
      <c r="G6" s="26" t="inlineStr">
        <is>
          <t>Commercial Inspection Visit</t>
        </is>
      </c>
      <c r="H6" s="26" t="inlineStr">
        <is>
          <t>Fictional Technician D</t>
        </is>
      </c>
      <c r="I6" s="26" t="inlineStr">
        <is>
          <t>Fiction Route 04</t>
        </is>
      </c>
    </row>
    <row r="7" ht="31" customHeight="1">
      <c r="A7" s="9" t="inlineStr">
        <is>
          <t>Maximum Amount Entry</t>
        </is>
      </c>
      <c r="B7" s="52" t="n">
        <v>25000</v>
      </c>
      <c r="C7" s="22" t="inlineStr">
        <is>
          <t>Upper entry limit for canceled, credit, and recovered amounts.</t>
        </is>
      </c>
      <c r="D7" s="26" t="inlineStr">
        <is>
          <t>Access</t>
        </is>
      </c>
      <c r="E7" s="26" t="inlineStr">
        <is>
          <t>Closed - Not Recovered</t>
        </is>
      </c>
      <c r="F7" s="26" t="inlineStr">
        <is>
          <t>Occasional Invader</t>
        </is>
      </c>
      <c r="G7" s="26" t="inlineStr">
        <is>
          <t>Follow-Up Visit</t>
        </is>
      </c>
      <c r="H7" s="38" t="n"/>
      <c r="I7" s="38" t="n"/>
    </row>
    <row r="8" ht="31" customHeight="1">
      <c r="A8" s="15" t="inlineStr">
        <is>
          <t>Maximum Hours Entry</t>
        </is>
      </c>
      <c r="B8" s="57" t="n">
        <v>24</v>
      </c>
      <c r="C8" s="23" t="inlineStr">
        <is>
          <t>Upper entry limit for scheduled and recovered hours.</t>
        </is>
      </c>
      <c r="D8" s="26" t="inlineStr">
        <is>
          <t>Other</t>
        </is>
      </c>
      <c r="E8" s="40" t="n"/>
      <c r="F8" s="26" t="inlineStr">
        <is>
          <t>Other</t>
        </is>
      </c>
      <c r="G8" s="40" t="n"/>
      <c r="H8" s="40" t="n"/>
      <c r="I8" s="40" t="n"/>
    </row>
    <row r="9" ht="31" customHeight="1">
      <c r="A9" s="9" t="inlineStr">
        <is>
          <t>Earliest Accepted Entry Date</t>
        </is>
      </c>
      <c r="B9" s="56" t="n">
        <v>43831</v>
      </c>
      <c r="C9" s="22" t="inlineStr">
        <is>
          <t>Lower date limit for cancellation and recovery entries.</t>
        </is>
      </c>
    </row>
    <row r="10" ht="31" customHeight="1">
      <c r="A10" s="15" t="inlineStr">
        <is>
          <t>Latest Accepted Entry Date</t>
        </is>
      </c>
      <c r="B10" s="56" t="n">
        <v>48213</v>
      </c>
      <c r="C10" s="23" t="inlineStr">
        <is>
          <t>Upper date limit for cancellation and recovery entries.</t>
        </is>
      </c>
    </row>
    <row r="11"/>
    <row r="12">
      <c r="A12" s="5" t="inlineStr">
        <is>
          <t>Calculation Method</t>
        </is>
      </c>
      <c r="B12" s="5" t="inlineStr">
        <is>
          <t>Definition</t>
        </is>
      </c>
      <c r="C12" s="5" t="inlineStr">
        <is>
          <t>Entry Guidance</t>
        </is>
      </c>
    </row>
    <row r="13" ht="40" customHeight="1">
      <c r="A13" s="8" t="inlineStr">
        <is>
          <t>Net Revenue Impact</t>
        </is>
      </c>
      <c r="B13" s="8" t="inlineStr">
        <is>
          <t>Canceled service amount + additional credit amount - recovered amount.</t>
        </is>
      </c>
      <c r="C13" s="8" t="inlineStr">
        <is>
          <t>Enter a credit only when it is incremental to the canceled service amount.</t>
        </is>
      </c>
    </row>
    <row r="14" ht="40" customHeight="1">
      <c r="A14" s="14" t="inlineStr">
        <is>
          <t>Net Capacity Hours</t>
        </is>
      </c>
      <c r="B14" s="14" t="inlineStr">
        <is>
          <t>Scheduled hours - recovered hours.</t>
        </is>
      </c>
      <c r="C14" s="14" t="inlineStr">
        <is>
          <t>Negative results indicate more recovered hours than originally scheduled.</t>
        </is>
      </c>
    </row>
    <row r="15" ht="40" customHeight="1">
      <c r="A15" s="8" t="inlineStr">
        <is>
          <t>Review Alert</t>
        </is>
      </c>
      <c r="B15" s="8" t="inlineStr">
        <is>
          <t>Checks entered dates, amounts, hours, status, and open age.</t>
        </is>
      </c>
      <c r="C15" s="8" t="inlineStr">
        <is>
          <t>An alert prompts a human review of entered data only.</t>
        </is>
      </c>
    </row>
  </sheetData>
  <mergeCells count="1">
    <mergeCell ref="A1:I1"/>
  </mergeCells>
  <dataValidations count="6">
    <dataValidation sqref="B3:B4" showDropDown="0" showInputMessage="1" showErrorMessage="1" allowBlank="0" errorTitle="Check Reporting Dates" error="Enter valid reporting dates within the accepted entry dates, with start on or before end." promptTitle="Reporting Date" prompt="Enter a reporting date within the accepted date range." type="custom">
      <formula1>=AND(ISNUMBER(B3),B3&gt;=$B$9,B3&lt;=$B$10,$B$3&lt;=$B$4)</formula1>
    </dataValidation>
    <dataValidation sqref="B5" showDropDown="0" showInputMessage="0" showErrorMessage="0" allowBlank="0" errorTitle="Check Review Days" error="Enter a whole number from 0 through 3650." type="whole" operator="between">
      <formula1>0</formula1>
      <formula2>3650</formula2>
    </dataValidation>
    <dataValidation sqref="B6" showDropDown="0" showInputMessage="0" showErrorMessage="0" allowBlank="0" errorTitle="Check Recovery Goal" error="Enter a recovery goal from 0% through 100%." type="decimal" operator="between">
      <formula1>0</formula1>
      <formula2>1</formula2>
    </dataValidation>
    <dataValidation sqref="B7" showDropDown="0" showInputMessage="0" showErrorMessage="0" allowBlank="0" errorTitle="Check Maximum Amount" error="Enter a maximum amount from $1.00 through $1,000,000.00." type="decimal" operator="between">
      <formula1>1</formula1>
      <formula2>1000000</formula2>
    </dataValidation>
    <dataValidation sqref="B8" showDropDown="0" showInputMessage="0" showErrorMessage="0" allowBlank="0" errorTitle="Check Maximum Hours" error="Enter a maximum from 0.25 through 168 hours." type="decimal" operator="between">
      <formula1>0.25</formula1>
      <formula2>168</formula2>
    </dataValidation>
    <dataValidation sqref="B9:B10" showDropDown="0" showInputMessage="0" showErrorMessage="0" allowBlank="0" errorTitle="Check Accepted Dates" error="Enter valid accepted dates with the earliest date on or before the latest date." type="custom">
      <formula1>=AND(ISNUMBER(B9),$B$9&lt;=$B$10)</formula1>
    </dataValidation>
  </dataValidations>
  <pageMargins left="0.75" right="0.75" top="1" bottom="1" header="0.5" footer="0.5"/>
  <pageSetup orientation="landscape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2026-09-11T05:07:17Z</dcterms:created>
  <dcterms:modified xmlns:dcterms="http://purl.org/dc/terms/" xmlns:xsi="http://www.w3.org/2001/XMLSchema-instance" xsi:type="dcterms:W3CDTF">2026-09-11T05:07:17+00:00Z</dcterms:modified>
</cp:coreProperties>
</file>