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spection Check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'Inspection Checklist'!$A$5:$R$105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$#,##0.00"/>
    <numFmt numFmtId="166" formatCode="0.0 &quot;hours&quot;"/>
    <numFmt numFmtId="167" formatCode="0.0%"/>
    <numFmt numFmtId="168" formatCode="0.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4343A"/>
      <sz val="10"/>
    </font>
    <font>
      <name val="Aptos"/>
      <b val="1"/>
      <color rgb="00FFFFFF"/>
      <sz val="10"/>
    </font>
    <font>
      <name val="Aptos"/>
      <b val="1"/>
      <color rgb="0024343A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top"/>
    </xf>
    <xf numFmtId="164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/>
    </xf>
    <xf numFmtId="0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/>
    </xf>
    <xf numFmtId="0" fontId="4" fillId="3" borderId="1" pivotButton="0" quotePrefix="0" xfId="0"/>
    <xf numFmtId="0" fontId="3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/>
    </xf>
    <xf numFmtId="164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left" vertical="top" wrapText="1"/>
    </xf>
    <xf numFmtId="168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left" vertical="top" wrapText="1"/>
    </xf>
    <xf numFmtId="0" fontId="0" fillId="4" borderId="1" pivotButton="0" quotePrefix="0" xfId="0"/>
    <xf numFmtId="0" fontId="0" fillId="5" borderId="1" pivotButton="0" quotePrefix="0" xfId="0"/>
    <xf numFmtId="0" fontId="3" fillId="6" borderId="1" applyAlignment="1" pivotButton="0" quotePrefix="0" xfId="0">
      <alignment horizontal="left" vertical="top"/>
    </xf>
    <xf numFmtId="0" fontId="0" fillId="0" borderId="4" pivotButton="0" quotePrefix="0" xfId="0"/>
    <xf numFmtId="0" fontId="0" fillId="0" borderId="5" pivotButton="0" quotePrefix="0" xfId="0"/>
    <xf numFmtId="164" fontId="2" fillId="0" borderId="0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left" vertical="top" wrapText="1"/>
    </xf>
    <xf numFmtId="168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Inspection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Pest Control Inspection Checklist Summary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2" t="inlineStr">
        <is>
          <t>As of</t>
        </is>
      </c>
      <c r="B2" s="38">
        <f>TODAY()</f>
        <v/>
      </c>
    </row>
    <row r="3">
      <c r="A3" s="4" t="inlineStr">
        <is>
          <t>Indicator</t>
        </is>
      </c>
      <c r="B3" s="4" t="inlineStr">
        <is>
          <t>Value</t>
        </is>
      </c>
      <c r="D3" s="5" t="inlineStr">
        <is>
          <t>Status</t>
        </is>
      </c>
      <c r="E3" s="5" t="inlineStr">
        <is>
          <t>Count</t>
        </is>
      </c>
    </row>
    <row r="4">
      <c r="A4" s="6" t="inlineStr">
        <is>
          <t>Inspection IDs entered</t>
        </is>
      </c>
      <c r="B4" s="7">
        <f>COUNTIF('Inspection Checklist'!$A$6:$A$105,"&lt;&gt;")</f>
        <v/>
      </c>
      <c r="D4" s="6">
        <f>'Assumptions'!$A$4</f>
        <v/>
      </c>
      <c r="E4" s="8">
        <f>COUNTIFS('Inspection Checklist'!$A$6:$A$105,"&lt;&gt;",'Inspection Checklist'!$O$6:$O$105,$D4)</f>
        <v/>
      </c>
    </row>
    <row r="5">
      <c r="A5" s="9" t="inlineStr">
        <is>
          <t>Active records</t>
        </is>
      </c>
      <c r="B5" s="10">
        <f>SUM($E$4:$E$6)</f>
        <v/>
      </c>
      <c r="D5" s="9">
        <f>'Assumptions'!$A$5</f>
        <v/>
      </c>
      <c r="E5" s="11">
        <f>COUNTIFS('Inspection Checklist'!$A$6:$A$105,"&lt;&gt;",'Inspection Checklist'!$O$6:$O$105,$D5)</f>
        <v/>
      </c>
    </row>
    <row r="6">
      <c r="A6" s="6" t="inlineStr">
        <is>
          <t>Follow-ups due</t>
        </is>
      </c>
      <c r="B6" s="7">
        <f>COUNTIF('Inspection Checklist'!$R$6:$R$105,"Follow-up due")</f>
        <v/>
      </c>
      <c r="D6" s="6">
        <f>'Assumptions'!$A$6</f>
        <v/>
      </c>
      <c r="E6" s="8">
        <f>COUNTIFS('Inspection Checklist'!$A$6:$A$105,"&lt;&gt;",'Inspection Checklist'!$O$6:$O$105,$D6)</f>
        <v/>
      </c>
    </row>
    <row r="7">
      <c r="A7" s="9" t="inlineStr">
        <is>
          <t>Records missing details</t>
        </is>
      </c>
      <c r="B7" s="10">
        <f>COUNTIF('Inspection Checklist'!$R$6:$R$105,"Check missing details")</f>
        <v/>
      </c>
      <c r="D7" s="9">
        <f>'Assumptions'!$A$7</f>
        <v/>
      </c>
      <c r="E7" s="11">
        <f>COUNTIFS('Inspection Checklist'!$A$6:$A$105,"&lt;&gt;",'Inspection Checklist'!$O$6:$O$105,$D7)</f>
        <v/>
      </c>
    </row>
    <row r="8">
      <c r="A8" s="6" t="inlineStr">
        <is>
          <t>Estimated amount total</t>
        </is>
      </c>
      <c r="B8" s="39">
        <f>IF(COUNT('Inspection Checklist'!$M$6:$M$105)=0,"",SUM('Inspection Checklist'!$M$6:$M$105))</f>
        <v/>
      </c>
      <c r="D8" s="6">
        <f>'Assumptions'!$A$8</f>
        <v/>
      </c>
      <c r="E8" s="8">
        <f>COUNTIFS('Inspection Checklist'!$A$6:$A$105,"&lt;&gt;",'Inspection Checklist'!$O$6:$O$105,$D8)</f>
        <v/>
      </c>
    </row>
    <row r="9">
      <c r="A9" s="9" t="inlineStr">
        <is>
          <t>Average estimated hours</t>
        </is>
      </c>
      <c r="B9" s="40">
        <f>IFERROR(AVERAGEIF('Inspection Checklist'!$L$6:$L$105,"&gt;0",'Inspection Checklist'!$L$6:$L$105),"")</f>
        <v/>
      </c>
    </row>
    <row r="10">
      <c r="A10" s="6" t="inlineStr">
        <is>
          <t>Closed records</t>
        </is>
      </c>
      <c r="B10" s="7">
        <f>$E$7</f>
        <v/>
      </c>
    </row>
    <row r="11">
      <c r="A11" s="9" t="inlineStr">
        <is>
          <t>Closure rate</t>
        </is>
      </c>
      <c r="B11" s="41">
        <f>IFERROR($B$10/$B$4,"")</f>
        <v/>
      </c>
    </row>
  </sheetData>
  <mergeCells count="1">
    <mergeCell ref="A1:N1"/>
  </mergeCells>
  <conditionalFormatting sqref="B6:B7">
    <cfRule type="expression" priority="1" dxfId="0">
      <formula>$B6&gt;0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40" customWidth="1" min="3" max="3"/>
    <col width="15" customWidth="1" min="4" max="4"/>
    <col width="23" customWidth="1" min="5" max="5"/>
    <col width="23" customWidth="1" min="6" max="6"/>
    <col width="20" customWidth="1" min="7" max="7"/>
    <col width="25" customWidth="1" min="8" max="8"/>
    <col width="38" customWidth="1" min="9" max="9"/>
    <col width="38" customWidth="1" min="10" max="10"/>
    <col width="27" customWidth="1" min="11" max="11"/>
    <col width="15" customWidth="1" min="12" max="12"/>
    <col width="17" customWidth="1" min="13" max="13"/>
    <col width="21" customWidth="1" min="14" max="14"/>
    <col width="20" customWidth="1" min="15" max="15"/>
    <col width="15" customWidth="1" min="16" max="16"/>
    <col width="12" customWidth="1" min="17" max="17"/>
    <col width="23" customWidth="1" min="18" max="1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0" customHeight="1">
      <c r="A1" s="1" t="inlineStr">
        <is>
          <t>Pest Control Inspection Checklist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7" t="n"/>
    </row>
    <row r="2" ht="22" customHeight="1">
      <c r="A2" s="15" t="inlineStr">
        <is>
          <t>Record general initial inspection evidence, affected areas, contributing conditions, and a proposed service scope for human review.</t>
        </is>
      </c>
    </row>
    <row r="3">
      <c r="A3" s="16" t="inlineStr">
        <is>
          <t>Editable inputs are shaded pale yellow.</t>
        </is>
      </c>
      <c r="Q3" s="17" t="inlineStr">
        <is>
          <t>Calculated fields</t>
        </is>
      </c>
      <c r="R3" s="18" t="n"/>
    </row>
    <row r="4"/>
    <row r="5" ht="38" customHeight="1">
      <c r="A5" s="4" t="inlineStr">
        <is>
          <t>Inspection ID</t>
        </is>
      </c>
      <c r="B5" s="4" t="inlineStr">
        <is>
          <t>Customer</t>
        </is>
      </c>
      <c r="C5" s="4" t="inlineStr">
        <is>
          <t>Service Site</t>
        </is>
      </c>
      <c r="D5" s="4" t="inlineStr">
        <is>
          <t>Inspection Date</t>
        </is>
      </c>
      <c r="E5" s="4" t="inlineStr">
        <is>
          <t>Technician</t>
        </is>
      </c>
      <c r="F5" s="4" t="inlineStr">
        <is>
          <t>Route</t>
        </is>
      </c>
      <c r="G5" s="4" t="inlineStr">
        <is>
          <t>Pest Concern</t>
        </is>
      </c>
      <c r="H5" s="4" t="inlineStr">
        <is>
          <t>Affected Area</t>
        </is>
      </c>
      <c r="I5" s="4" t="inlineStr">
        <is>
          <t>Evidence Observed</t>
        </is>
      </c>
      <c r="J5" s="4" t="inlineStr">
        <is>
          <t>Contributing Conditions</t>
        </is>
      </c>
      <c r="K5" s="4" t="inlineStr">
        <is>
          <t>Recommended Service Scope</t>
        </is>
      </c>
      <c r="L5" s="4" t="inlineStr">
        <is>
          <t>Estimated Hours</t>
        </is>
      </c>
      <c r="M5" s="4" t="inlineStr">
        <is>
          <t>Estimated Amount</t>
        </is>
      </c>
      <c r="N5" s="4" t="inlineStr">
        <is>
          <t>Responsibility</t>
        </is>
      </c>
      <c r="O5" s="4" t="inlineStr">
        <is>
          <t>Status</t>
        </is>
      </c>
      <c r="P5" s="4" t="inlineStr">
        <is>
          <t>Follow-up Date</t>
        </is>
      </c>
      <c r="Q5" s="4" t="inlineStr">
        <is>
          <t>Days Open</t>
        </is>
      </c>
      <c r="R5" s="4" t="inlineStr">
        <is>
          <t>Review Alert</t>
        </is>
      </c>
    </row>
    <row r="6" ht="34" customHeight="1">
      <c r="A6" s="19" t="inlineStr">
        <is>
          <t>DEMO-INS-001</t>
        </is>
      </c>
      <c r="B6" s="20" t="inlineStr">
        <is>
          <t>Fictional Juniper Bakehouse</t>
        </is>
      </c>
      <c r="C6" s="20" t="inlineStr">
        <is>
          <t>100 Imaginary Juniper Way, Exampleton, ZZ 00001</t>
        </is>
      </c>
      <c r="D6" s="42" t="n">
        <v>46273</v>
      </c>
      <c r="E6" s="19" t="inlineStr">
        <is>
          <t>Fictional Tech Avery</t>
        </is>
      </c>
      <c r="F6" s="19" t="inlineStr">
        <is>
          <t>Fictional Route Alder</t>
        </is>
      </c>
      <c r="G6" s="19" t="inlineStr">
        <is>
          <t>Ants</t>
        </is>
      </c>
      <c r="H6" s="20" t="inlineStr">
        <is>
          <t>Preparation room threshold</t>
        </is>
      </c>
      <c r="I6" s="20" t="inlineStr">
        <is>
          <t>A small ant trail was observed beside a baseboard seam.</t>
        </is>
      </c>
      <c r="J6" s="20" t="inlineStr">
        <is>
          <t>An unsealed utility gap and food residue were noted.</t>
        </is>
      </c>
      <c r="K6" s="19" t="inlineStr">
        <is>
          <t>Service Quote Review</t>
        </is>
      </c>
      <c r="L6" s="43" t="n">
        <v>2.5</v>
      </c>
      <c r="M6" s="44" t="n">
        <v>425</v>
      </c>
      <c r="N6" s="19" t="inlineStr">
        <is>
          <t>Shared</t>
        </is>
      </c>
      <c r="O6" s="19" t="inlineStr">
        <is>
          <t>Open</t>
        </is>
      </c>
      <c r="P6" s="42" t="n">
        <v>46280</v>
      </c>
      <c r="Q6" s="24">
        <f>IF(COUNTA($A6:$P6)=0,"",IF($D6="","",IF(OR($O6=$T$9,$O6=$T$10),"",MAX(0,TODAY()-$D6))))</f>
        <v/>
      </c>
      <c r="R6" s="25">
        <f>IF(COUNTA($A6:$P6)=0,"",IF(OR($A6="",COUNTBLANK($B6:$K6)&gt;0,COUNTBLANK($N6:$O6)&gt;0),"Check missing details",IF(IFERROR(AND(OR($O6=$T$6,$O6=$T$7,$O6=$T$8),$P6&lt;&gt;"",$P6&lt;=TODAY()-$Z$10),FALSE),"Follow-up due","Ready for review")))</f>
        <v/>
      </c>
      <c r="T6">
        <f>'Assumptions'!$A$4</f>
        <v/>
      </c>
      <c r="U6">
        <f>'Assumptions'!$B$4</f>
        <v/>
      </c>
      <c r="V6">
        <f>'Assumptions'!$C$4</f>
        <v/>
      </c>
      <c r="W6">
        <f>'Assumptions'!$D$4</f>
        <v/>
      </c>
      <c r="X6">
        <f>'Assumptions'!$E$4</f>
        <v/>
      </c>
      <c r="Y6">
        <f>'Assumptions'!$F$4</f>
        <v/>
      </c>
      <c r="Z6">
        <f>'Assumptions'!$I$4</f>
        <v/>
      </c>
    </row>
    <row r="7" ht="34" customHeight="1">
      <c r="A7" s="19" t="inlineStr">
        <is>
          <t>DEMO-INS-002</t>
        </is>
      </c>
      <c r="B7" s="20" t="inlineStr">
        <is>
          <t>Fictional Copper Kite Market</t>
        </is>
      </c>
      <c r="C7" s="20" t="inlineStr">
        <is>
          <t>220 Make-Believe Market Road, Sampleville, ZZ 00002</t>
        </is>
      </c>
      <c r="D7" s="42" t="n">
        <v>46266</v>
      </c>
      <c r="E7" s="19" t="inlineStr">
        <is>
          <t>Fictional Tech Blair</t>
        </is>
      </c>
      <c r="F7" s="19" t="inlineStr">
        <is>
          <t>Fictional Route Birch</t>
        </is>
      </c>
      <c r="G7" s="19" t="inlineStr">
        <is>
          <t>Rodents</t>
        </is>
      </c>
      <c r="H7" s="20" t="inlineStr">
        <is>
          <t>Rear receiving area</t>
        </is>
      </c>
      <c r="I7" s="20" t="inlineStr">
        <is>
          <t>Two droppings-like items and light gnaw marks were documented.</t>
        </is>
      </c>
      <c r="J7" s="20" t="inlineStr">
        <is>
          <t>A door sweep gap and uncovered dry goods were noted.</t>
        </is>
      </c>
      <c r="K7" s="19" t="inlineStr">
        <is>
          <t>Exclusion Scope Review</t>
        </is>
      </c>
      <c r="L7" s="43" t="n">
        <v>4</v>
      </c>
      <c r="M7" s="44" t="n">
        <v>980</v>
      </c>
      <c r="N7" s="19" t="inlineStr">
        <is>
          <t>Property Manager</t>
        </is>
      </c>
      <c r="O7" s="19" t="inlineStr">
        <is>
          <t>Follow-up Needed</t>
        </is>
      </c>
      <c r="P7" s="42" t="n">
        <v>46275</v>
      </c>
      <c r="Q7" s="26">
        <f>IF(COUNTA($A7:$P7)=0,"",IF($D7="","",IF(OR($O7=$T$9,$O7=$T$10),"",MAX(0,TODAY()-$D7))))</f>
        <v/>
      </c>
      <c r="R7" s="27">
        <f>IF(COUNTA($A7:$P7)=0,"",IF(OR($A7="",COUNTBLANK($B7:$K7)&gt;0,COUNTBLANK($N7:$O7)&gt;0),"Check missing details",IF(IFERROR(AND(OR($O7=$T$6,$O7=$T$7,$O7=$T$8),$P7&lt;&gt;"",$P7&lt;=TODAY()-$Z$10),FALSE),"Follow-up due","Ready for review")))</f>
        <v/>
      </c>
      <c r="T7">
        <f>'Assumptions'!$A$5</f>
        <v/>
      </c>
      <c r="U7">
        <f>'Assumptions'!$B$5</f>
        <v/>
      </c>
      <c r="V7">
        <f>'Assumptions'!$C$5</f>
        <v/>
      </c>
      <c r="W7">
        <f>'Assumptions'!$D$5</f>
        <v/>
      </c>
      <c r="X7">
        <f>'Assumptions'!$E$5</f>
        <v/>
      </c>
      <c r="Y7">
        <f>'Assumptions'!$F$5</f>
        <v/>
      </c>
      <c r="Z7">
        <f>TODAY()+'Assumptions'!$I$5</f>
        <v/>
      </c>
    </row>
    <row r="8" ht="34" customHeight="1">
      <c r="A8" s="19" t="inlineStr">
        <is>
          <t>DEMO-INS-003</t>
        </is>
      </c>
      <c r="B8" s="20" t="inlineStr">
        <is>
          <t>Fictional Willow Lantern Offices</t>
        </is>
      </c>
      <c r="C8" s="20" t="inlineStr">
        <is>
          <t>315 Pretend Lantern Lane, Demonstration City, ZZ 00003</t>
        </is>
      </c>
      <c r="D8" s="42" t="n">
        <v>46269</v>
      </c>
      <c r="E8" s="19" t="inlineStr">
        <is>
          <t>Fictional Tech Casey</t>
        </is>
      </c>
      <c r="F8" s="19" t="inlineStr">
        <is>
          <t>Fictional Route Cedar</t>
        </is>
      </c>
      <c r="G8" s="19" t="inlineStr">
        <is>
          <t>Cockroaches</t>
        </is>
      </c>
      <c r="H8" s="20" t="inlineStr">
        <is>
          <t>Break room cabinet bank</t>
        </is>
      </c>
      <c r="I8" s="20" t="inlineStr">
        <is>
          <t>One shed-skin-like item was observed behind a cabinet.</t>
        </is>
      </c>
      <c r="J8" s="20" t="inlineStr">
        <is>
          <t>Moisture was visible below the sink cabinet.</t>
        </is>
      </c>
      <c r="K8" s="19" t="inlineStr">
        <is>
          <t>Monitoring Scope Review</t>
        </is>
      </c>
      <c r="L8" s="43" t="n">
        <v>3</v>
      </c>
      <c r="M8" s="44" t="n">
        <v>650</v>
      </c>
      <c r="N8" s="19" t="inlineStr">
        <is>
          <t>Customer</t>
        </is>
      </c>
      <c r="O8" s="19" t="inlineStr">
        <is>
          <t>Quote Draft</t>
        </is>
      </c>
      <c r="P8" s="42" t="n">
        <v>46278</v>
      </c>
      <c r="Q8" s="24">
        <f>IF(COUNTA($A8:$P8)=0,"",IF($D8="","",IF(OR($O8=$T$9,$O8=$T$10),"",MAX(0,TODAY()-$D8))))</f>
        <v/>
      </c>
      <c r="R8" s="25">
        <f>IF(COUNTA($A8:$P8)=0,"",IF(OR($A8="",COUNTBLANK($B8:$K8)&gt;0,COUNTBLANK($N8:$O8)&gt;0),"Check missing details",IF(IFERROR(AND(OR($O8=$T$6,$O8=$T$7,$O8=$T$8),$P8&lt;&gt;"",$P8&lt;=TODAY()-$Z$10),FALSE),"Follow-up due","Ready for review")))</f>
        <v/>
      </c>
      <c r="T8">
        <f>'Assumptions'!$A$6</f>
        <v/>
      </c>
      <c r="U8">
        <f>'Assumptions'!$B$6</f>
        <v/>
      </c>
      <c r="V8">
        <f>'Assumptions'!$C$6</f>
        <v/>
      </c>
      <c r="W8">
        <f>'Assumptions'!$D$6</f>
        <v/>
      </c>
      <c r="X8">
        <f>'Assumptions'!$E$6</f>
        <v/>
      </c>
      <c r="Y8">
        <f>'Assumptions'!$F$6</f>
        <v/>
      </c>
      <c r="Z8">
        <f>'Assumptions'!$I$6</f>
        <v/>
      </c>
    </row>
    <row r="9" ht="34" customHeight="1">
      <c r="A9" s="19" t="inlineStr">
        <is>
          <t>DEMO-INS-004</t>
        </is>
      </c>
      <c r="B9" s="20" t="inlineStr">
        <is>
          <t>Fictional Blue Acorn Cafe</t>
        </is>
      </c>
      <c r="C9" s="20" t="inlineStr">
        <is>
          <t>410 Imaginary Acorn Avenue, Exampleton, ZZ 00004</t>
        </is>
      </c>
      <c r="D9" s="42" t="n">
        <v>46256</v>
      </c>
      <c r="E9" s="19" t="inlineStr">
        <is>
          <t>Fictional Tech Drew</t>
        </is>
      </c>
      <c r="F9" s="19" t="inlineStr">
        <is>
          <t>Fictional Route Dogwood</t>
        </is>
      </c>
      <c r="G9" s="19" t="inlineStr">
        <is>
          <t>Stored Product Pests</t>
        </is>
      </c>
      <c r="H9" s="20" t="inlineStr">
        <is>
          <t>Dry storage shelving</t>
        </is>
      </c>
      <c r="I9" s="20" t="inlineStr">
        <is>
          <t>Webbing-like material was seen on one damaged sample carton.</t>
        </is>
      </c>
      <c r="J9" s="20" t="inlineStr">
        <is>
          <t>An opened ingredient container was stored without a lid.</t>
        </is>
      </c>
      <c r="K9" s="19" t="inlineStr">
        <is>
          <t>Inspection Follow-up</t>
        </is>
      </c>
      <c r="L9" s="43" t="n">
        <v>1.5</v>
      </c>
      <c r="M9" s="44" t="n">
        <v>275</v>
      </c>
      <c r="N9" s="19" t="inlineStr">
        <is>
          <t>Customer</t>
        </is>
      </c>
      <c r="O9" s="19" t="inlineStr">
        <is>
          <t>Closed</t>
        </is>
      </c>
      <c r="P9" s="42" t="n"/>
      <c r="Q9" s="26">
        <f>IF(COUNTA($A9:$P9)=0,"",IF($D9="","",IF(OR($O9=$T$9,$O9=$T$10),"",MAX(0,TODAY()-$D9))))</f>
        <v/>
      </c>
      <c r="R9" s="27">
        <f>IF(COUNTA($A9:$P9)=0,"",IF(OR($A9="",COUNTBLANK($B9:$K9)&gt;0,COUNTBLANK($N9:$O9)&gt;0),"Check missing details",IF(IFERROR(AND(OR($O9=$T$6,$O9=$T$7,$O9=$T$8),$P9&lt;&gt;"",$P9&lt;=TODAY()-$Z$10),FALSE),"Follow-up due","Ready for review")))</f>
        <v/>
      </c>
      <c r="T9">
        <f>'Assumptions'!$A$7</f>
        <v/>
      </c>
      <c r="U9">
        <f>'Assumptions'!$B$7</f>
        <v/>
      </c>
      <c r="V9">
        <f>'Assumptions'!$C$7</f>
        <v/>
      </c>
      <c r="W9">
        <f>'Assumptions'!$D$7</f>
        <v/>
      </c>
      <c r="X9">
        <f>'Assumptions'!$E$7</f>
        <v/>
      </c>
      <c r="Y9">
        <f>'Assumptions'!$F$7</f>
        <v/>
      </c>
      <c r="Z9">
        <f>'Assumptions'!$I$7</f>
        <v/>
      </c>
    </row>
    <row r="10" ht="34" customHeight="1">
      <c r="A10" s="19" t="inlineStr">
        <is>
          <t>DEMO-INS-005</t>
        </is>
      </c>
      <c r="B10" s="20" t="inlineStr">
        <is>
          <t>Fictional Paper Moon Apartments</t>
        </is>
      </c>
      <c r="C10" s="20" t="inlineStr">
        <is>
          <t>525 Fictional Moon Court, Sampleville, ZZ 00005</t>
        </is>
      </c>
      <c r="D10" s="42" t="n">
        <v>46261</v>
      </c>
      <c r="E10" s="19" t="inlineStr">
        <is>
          <t>Fictional Tech Avery</t>
        </is>
      </c>
      <c r="F10" s="19" t="inlineStr">
        <is>
          <t>Fictional Route Alder</t>
        </is>
      </c>
      <c r="G10" s="19" t="inlineStr">
        <is>
          <t>Bed Bugs</t>
        </is>
      </c>
      <c r="H10" s="20" t="inlineStr">
        <is>
          <t>Sample unit living room</t>
        </is>
      </c>
      <c r="I10" s="20" t="inlineStr">
        <is>
          <t>Dark spotting was reported on a chair seam; identity was not verified.</t>
        </is>
      </c>
      <c r="J10" s="20" t="inlineStr">
        <is>
          <t>Secondhand furniture had recently been moved into the room.</t>
        </is>
      </c>
      <c r="K10" s="19" t="inlineStr">
        <is>
          <t>No Scope Proposed</t>
        </is>
      </c>
      <c r="L10" s="43" t="n">
        <v>0</v>
      </c>
      <c r="M10" s="44" t="n">
        <v>0</v>
      </c>
      <c r="N10" s="19" t="inlineStr">
        <is>
          <t>Property Manager</t>
        </is>
      </c>
      <c r="O10" s="19" t="inlineStr">
        <is>
          <t>Declined</t>
        </is>
      </c>
      <c r="P10" s="42" t="n"/>
      <c r="Q10" s="24">
        <f>IF(COUNTA($A10:$P10)=0,"",IF($D10="","",IF(OR($O10=$T$9,$O10=$T$10),"",MAX(0,TODAY()-$D10))))</f>
        <v/>
      </c>
      <c r="R10" s="25">
        <f>IF(COUNTA($A10:$P10)=0,"",IF(OR($A10="",COUNTBLANK($B10:$K10)&gt;0,COUNTBLANK($N10:$O10)&gt;0),"Check missing details",IF(IFERROR(AND(OR($O10=$T$6,$O10=$T$7,$O10=$T$8),$P10&lt;&gt;"",$P10&lt;=TODAY()-$Z$10),FALSE),"Follow-up due","Ready for review")))</f>
        <v/>
      </c>
      <c r="T10">
        <f>'Assumptions'!$A$8</f>
        <v/>
      </c>
      <c r="U10">
        <f>'Assumptions'!$B$8</f>
        <v/>
      </c>
      <c r="V10">
        <f>'Assumptions'!$C$8</f>
        <v/>
      </c>
      <c r="W10">
        <f>'Assumptions'!$D$8</f>
        <v/>
      </c>
      <c r="Z10">
        <f>'Assumptions'!$I$8</f>
        <v/>
      </c>
    </row>
    <row r="11" ht="34" customHeight="1">
      <c r="A11" s="19" t="inlineStr">
        <is>
          <t>DEMO-INS-006</t>
        </is>
      </c>
      <c r="B11" s="20" t="inlineStr">
        <is>
          <t>Fictional Sunbeam Toy Depot</t>
        </is>
      </c>
      <c r="C11" s="20" t="inlineStr">
        <is>
          <t>640 Imaginary Sunbeam Street, Demonstration City, ZZ 00006</t>
        </is>
      </c>
      <c r="D11" s="42" t="n">
        <v>46274</v>
      </c>
      <c r="E11" s="19" t="inlineStr">
        <is>
          <t>Fictional Tech Blair</t>
        </is>
      </c>
      <c r="F11" s="19" t="inlineStr">
        <is>
          <t>Fictional Route Birch</t>
        </is>
      </c>
      <c r="G11" s="19" t="inlineStr">
        <is>
          <t>Other / Unconfirmed</t>
        </is>
      </c>
      <c r="H11" s="20" t="inlineStr">
        <is>
          <t>Front display wall</t>
        </is>
      </c>
      <c r="I11" s="20" t="inlineStr">
        <is>
          <t>Several small winged insects were reported near a window.</t>
        </is>
      </c>
      <c r="J11" s="20" t="inlineStr">
        <is>
          <t>Exterior lighting was positioned directly above the entry.</t>
        </is>
      </c>
      <c r="K11" s="19" t="n"/>
      <c r="L11" s="43" t="n">
        <v>2</v>
      </c>
      <c r="M11" s="44" t="n">
        <v>350</v>
      </c>
      <c r="N11" s="19" t="inlineStr">
        <is>
          <t>To Be Assigned</t>
        </is>
      </c>
      <c r="O11" s="19" t="inlineStr">
        <is>
          <t>Open</t>
        </is>
      </c>
      <c r="P11" s="42" t="n">
        <v>46283</v>
      </c>
      <c r="Q11" s="26">
        <f>IF(COUNTA($A11:$P11)=0,"",IF($D11="","",IF(OR($O11=$T$9,$O11=$T$10),"",MAX(0,TODAY()-$D11))))</f>
        <v/>
      </c>
      <c r="R11" s="27">
        <f>IF(COUNTA($A11:$P11)=0,"",IF(OR($A11="",COUNTBLANK($B11:$K11)&gt;0,COUNTBLANK($N11:$O11)&gt;0),"Check missing details",IF(IFERROR(AND(OR($O11=$T$6,$O11=$T$7,$O11=$T$8),$P11&lt;&gt;"",$P11&lt;=TODAY()-$Z$10),FALSE),"Follow-up due","Ready for review")))</f>
        <v/>
      </c>
      <c r="V11">
        <f>'Assumptions'!$C$9</f>
        <v/>
      </c>
      <c r="W11">
        <f>'Assumptions'!$D$9</f>
        <v/>
      </c>
    </row>
    <row r="12" ht="34" customHeight="1">
      <c r="A12" s="19" t="inlineStr">
        <is>
          <t>DEMO-INS-007</t>
        </is>
      </c>
      <c r="B12" s="20" t="inlineStr">
        <is>
          <t>Fictional Marble Fox Hotel</t>
        </is>
      </c>
      <c r="C12" s="20" t="inlineStr">
        <is>
          <t>755 Pretend Fox Parkway, Exampleton, ZZ 00007</t>
        </is>
      </c>
      <c r="D12" s="42" t="n">
        <v>46271</v>
      </c>
      <c r="E12" s="19" t="inlineStr">
        <is>
          <t>Fictional Tech Casey</t>
        </is>
      </c>
      <c r="F12" s="19" t="inlineStr">
        <is>
          <t>Fictional Route Cedar</t>
        </is>
      </c>
      <c r="G12" s="19" t="inlineStr">
        <is>
          <t>Stinging Insects</t>
        </is>
      </c>
      <c r="H12" s="20" t="inlineStr">
        <is>
          <t>Upper service entrance</t>
        </is>
      </c>
      <c r="I12" s="20" t="inlineStr">
        <is>
          <t>Repeated insect activity was reported near a soffit opening.</t>
        </is>
      </c>
      <c r="J12" s="20" t="inlineStr">
        <is>
          <t>A visible opening was present at a trim joint.</t>
        </is>
      </c>
      <c r="K12" s="19" t="inlineStr">
        <is>
          <t>Inspection Follow-up</t>
        </is>
      </c>
      <c r="L12" s="43" t="n">
        <v>3.5</v>
      </c>
      <c r="M12" s="44" t="n">
        <v>725</v>
      </c>
      <c r="N12" s="19" t="inlineStr">
        <is>
          <t>Shared</t>
        </is>
      </c>
      <c r="O12" s="19" t="inlineStr">
        <is>
          <t>Follow-up Needed</t>
        </is>
      </c>
      <c r="P12" s="42" t="n">
        <v>46276</v>
      </c>
      <c r="Q12" s="24">
        <f>IF(COUNTA($A12:$P12)=0,"",IF($D12="","",IF(OR($O12=$T$9,$O12=$T$10),"",MAX(0,TODAY()-$D12))))</f>
        <v/>
      </c>
      <c r="R12" s="25">
        <f>IF(COUNTA($A12:$P12)=0,"",IF(OR($A12="",COUNTBLANK($B12:$K12)&gt;0,COUNTBLANK($N12:$O12)&gt;0),"Check missing details",IF(IFERROR(AND(OR($O12=$T$6,$O12=$T$7,$O12=$T$8),$P12&lt;&gt;"",$P12&lt;=TODAY()-$Z$10),FALSE),"Follow-up due","Ready for review")))</f>
        <v/>
      </c>
      <c r="V12">
        <f>'Assumptions'!$C$10</f>
        <v/>
      </c>
    </row>
    <row r="13" ht="34" customHeight="1">
      <c r="A13" s="19" t="inlineStr">
        <is>
          <t>DEMO-INS-008</t>
        </is>
      </c>
      <c r="B13" s="20" t="inlineStr">
        <is>
          <t>Fictional Atlas Archive Campus</t>
        </is>
      </c>
      <c r="C13" s="20" t="inlineStr">
        <is>
          <t>880 Make-Believe Archive Drive, Sampleville, ZZ 00008</t>
        </is>
      </c>
      <c r="D13" s="42" t="n">
        <v>46264</v>
      </c>
      <c r="E13" s="19" t="inlineStr">
        <is>
          <t>Fictional Tech Drew</t>
        </is>
      </c>
      <c r="F13" s="19" t="inlineStr">
        <is>
          <t>Fictional Route Dogwood</t>
        </is>
      </c>
      <c r="G13" s="19" t="inlineStr">
        <is>
          <t>Termites</t>
        </is>
      </c>
      <c r="H13" s="20" t="inlineStr">
        <is>
          <t>South archive wing</t>
        </is>
      </c>
      <c r="I13" s="20" t="inlineStr">
        <is>
          <t>Discarded wing-like material was documented near window trim.</t>
        </is>
      </c>
      <c r="J13" s="20" t="inlineStr">
        <is>
          <t>Wood-to-soil contact was reported along part of the exterior.</t>
        </is>
      </c>
      <c r="K13" s="19" t="inlineStr">
        <is>
          <t>Monitoring Scope Review</t>
        </is>
      </c>
      <c r="L13" s="43" t="n">
        <v>24</v>
      </c>
      <c r="M13" s="44" t="n">
        <v>25000</v>
      </c>
      <c r="N13" s="19" t="inlineStr">
        <is>
          <t>Property Manager</t>
        </is>
      </c>
      <c r="O13" s="19" t="inlineStr">
        <is>
          <t>Quote Draft</t>
        </is>
      </c>
      <c r="P13" s="42" t="n">
        <v>46290</v>
      </c>
      <c r="Q13" s="26">
        <f>IF(COUNTA($A13:$P13)=0,"",IF($D13="","",IF(OR($O13=$T$9,$O13=$T$10),"",MAX(0,TODAY()-$D13))))</f>
        <v/>
      </c>
      <c r="R13" s="27">
        <f>IF(COUNTA($A13:$P13)=0,"",IF(OR($A13="",COUNTBLANK($B13:$K13)&gt;0,COUNTBLANK($N13:$O13)&gt;0),"Check missing details",IF(IFERROR(AND(OR($O13=$T$6,$O13=$T$7,$O13=$T$8),$P13&lt;&gt;"",$P13&lt;=TODAY()-$Z$10),FALSE),"Follow-up due","Ready for review")))</f>
        <v/>
      </c>
      <c r="V13">
        <f>'Assumptions'!$C$11</f>
        <v/>
      </c>
    </row>
    <row r="14" ht="34" customHeight="1">
      <c r="A14" s="19" t="inlineStr">
        <is>
          <t>DEMO-INS-009</t>
        </is>
      </c>
      <c r="B14" s="20" t="inlineStr">
        <is>
          <t>Fictional Clover Clock Workshop</t>
        </is>
      </c>
      <c r="C14" s="20" t="inlineStr">
        <is>
          <t>905 Imaginary Clover Circle, Demonstration City, ZZ 00009</t>
        </is>
      </c>
      <c r="D14" s="42" t="n">
        <v>46246</v>
      </c>
      <c r="E14" s="19" t="inlineStr">
        <is>
          <t>Fictional Tech Avery</t>
        </is>
      </c>
      <c r="F14" s="19" t="inlineStr">
        <is>
          <t>Fictional Route Alder</t>
        </is>
      </c>
      <c r="G14" s="19" t="inlineStr">
        <is>
          <t>Ants</t>
        </is>
      </c>
      <c r="H14" s="20" t="inlineStr">
        <is>
          <t>Customer counter</t>
        </is>
      </c>
      <c r="I14" s="20" t="inlineStr">
        <is>
          <t>Intermittent ant activity was reported near a window sill.</t>
        </is>
      </c>
      <c r="J14" s="20" t="inlineStr">
        <is>
          <t>A narrow sealant gap was visible at the window frame.</t>
        </is>
      </c>
      <c r="K14" s="19" t="inlineStr">
        <is>
          <t>Sanitation Scope Review</t>
        </is>
      </c>
      <c r="L14" s="43" t="n">
        <v>1</v>
      </c>
      <c r="M14" s="44" t="n">
        <v>190</v>
      </c>
      <c r="N14" s="19" t="inlineStr">
        <is>
          <t>Customer</t>
        </is>
      </c>
      <c r="O14" s="19" t="inlineStr">
        <is>
          <t>Closed</t>
        </is>
      </c>
      <c r="P14" s="42" t="n"/>
      <c r="Q14" s="24">
        <f>IF(COUNTA($A14:$P14)=0,"",IF($D14="","",IF(OR($O14=$T$9,$O14=$T$10),"",MAX(0,TODAY()-$D14))))</f>
        <v/>
      </c>
      <c r="R14" s="25">
        <f>IF(COUNTA($A14:$P14)=0,"",IF(OR($A14="",COUNTBLANK($B14:$K14)&gt;0,COUNTBLANK($N14:$O14)&gt;0),"Check missing details",IF(IFERROR(AND(OR($O14=$T$6,$O14=$T$7,$O14=$T$8),$P14&lt;&gt;"",$P14&lt;=TODAY()-$Z$10),FALSE),"Follow-up due","Ready for review")))</f>
        <v/>
      </c>
    </row>
    <row r="15" ht="34" customHeight="1">
      <c r="A15" s="19" t="inlineStr">
        <is>
          <t>DEMO-INS-010</t>
        </is>
      </c>
      <c r="B15" s="20" t="inlineStr">
        <is>
          <t>Fictional Northstar Quilt Studio</t>
        </is>
      </c>
      <c r="C15" s="20" t="inlineStr">
        <is>
          <t>1010 Pretend Northstar Boulevard, Exampleton, ZZ 00010</t>
        </is>
      </c>
      <c r="D15" s="42" t="n">
        <v>46275</v>
      </c>
      <c r="E15" s="19" t="inlineStr">
        <is>
          <t>Fictional Tech Blair</t>
        </is>
      </c>
      <c r="F15" s="19" t="inlineStr">
        <is>
          <t>Fictional Route Birch</t>
        </is>
      </c>
      <c r="G15" s="19" t="inlineStr">
        <is>
          <t>Rodents</t>
        </is>
      </c>
      <c r="H15" s="20" t="inlineStr">
        <is>
          <t>Fabric storage room</t>
        </is>
      </c>
      <c r="I15" s="20" t="inlineStr">
        <is>
          <t>A torn paper item and rub-mark-like discoloration were documented.</t>
        </is>
      </c>
      <c r="J15" s="20" t="inlineStr">
        <is>
          <t>A utility penetration had an open gap around the conduit.</t>
        </is>
      </c>
      <c r="K15" s="19" t="inlineStr">
        <is>
          <t>Exclusion Scope Review</t>
        </is>
      </c>
      <c r="L15" s="43" t="n">
        <v>5</v>
      </c>
      <c r="M15" s="44" t="n">
        <v>1250</v>
      </c>
      <c r="N15" s="19" t="inlineStr">
        <is>
          <t>Pest Control Team</t>
        </is>
      </c>
      <c r="O15" s="19" t="inlineStr">
        <is>
          <t>Open</t>
        </is>
      </c>
      <c r="P15" s="42" t="n">
        <v>46306</v>
      </c>
      <c r="Q15" s="26">
        <f>IF(COUNTA($A15:$P15)=0,"",IF($D15="","",IF(OR($O15=$T$9,$O15=$T$10),"",MAX(0,TODAY()-$D15))))</f>
        <v/>
      </c>
      <c r="R15" s="27">
        <f>IF(COUNTA($A15:$P15)=0,"",IF(OR($A15="",COUNTBLANK($B15:$K15)&gt;0,COUNTBLANK($N15:$O15)&gt;0),"Check missing details",IF(IFERROR(AND(OR($O15=$T$6,$O15=$T$7,$O15=$T$8),$P15&lt;&gt;"",$P15&lt;=TODAY()-$Z$10),FALSE),"Follow-up due","Ready for review")))</f>
        <v/>
      </c>
    </row>
    <row r="16" ht="24" customHeight="1">
      <c r="A16" s="19" t="n"/>
      <c r="B16" s="20" t="n"/>
      <c r="C16" s="20" t="n"/>
      <c r="D16" s="42" t="n"/>
      <c r="E16" s="19" t="n"/>
      <c r="F16" s="19" t="n"/>
      <c r="G16" s="19" t="n"/>
      <c r="H16" s="20" t="n"/>
      <c r="I16" s="20" t="n"/>
      <c r="J16" s="20" t="n"/>
      <c r="K16" s="19" t="n"/>
      <c r="L16" s="43" t="n"/>
      <c r="M16" s="44" t="n"/>
      <c r="N16" s="19" t="n"/>
      <c r="O16" s="19" t="n"/>
      <c r="P16" s="42" t="n"/>
      <c r="Q16" s="24">
        <f>IF(COUNTA($A16:$P16)=0,"",IF($D16="","",IF(OR($O16=$T$9,$O16=$T$10),"",MAX(0,TODAY()-$D16))))</f>
        <v/>
      </c>
      <c r="R16" s="25">
        <f>IF(COUNTA($A16:$P16)=0,"",IF(OR($A16="",COUNTBLANK($B16:$K16)&gt;0,COUNTBLANK($N16:$O16)&gt;0),"Check missing details",IF(IFERROR(AND(OR($O16=$T$6,$O16=$T$7,$O16=$T$8),$P16&lt;&gt;"",$P16&lt;=TODAY()-$Z$10),FALSE),"Follow-up due","Ready for review")))</f>
        <v/>
      </c>
    </row>
    <row r="17" ht="24" customHeight="1">
      <c r="A17" s="19" t="n"/>
      <c r="B17" s="20" t="n"/>
      <c r="C17" s="20" t="n"/>
      <c r="D17" s="42" t="n"/>
      <c r="E17" s="19" t="n"/>
      <c r="F17" s="19" t="n"/>
      <c r="G17" s="19" t="n"/>
      <c r="H17" s="20" t="n"/>
      <c r="I17" s="20" t="n"/>
      <c r="J17" s="20" t="n"/>
      <c r="K17" s="19" t="n"/>
      <c r="L17" s="43" t="n"/>
      <c r="M17" s="44" t="n"/>
      <c r="N17" s="19" t="n"/>
      <c r="O17" s="19" t="n"/>
      <c r="P17" s="42" t="n"/>
      <c r="Q17" s="26">
        <f>IF(COUNTA($A17:$P17)=0,"",IF($D17="","",IF(OR($O17=$T$9,$O17=$T$10),"",MAX(0,TODAY()-$D17))))</f>
        <v/>
      </c>
      <c r="R17" s="27">
        <f>IF(COUNTA($A17:$P17)=0,"",IF(OR($A17="",COUNTBLANK($B17:$K17)&gt;0,COUNTBLANK($N17:$O17)&gt;0),"Check missing details",IF(IFERROR(AND(OR($O17=$T$6,$O17=$T$7,$O17=$T$8),$P17&lt;&gt;"",$P17&lt;=TODAY()-$Z$10),FALSE),"Follow-up due","Ready for review")))</f>
        <v/>
      </c>
    </row>
    <row r="18" ht="24" customHeight="1">
      <c r="A18" s="19" t="n"/>
      <c r="B18" s="20" t="n"/>
      <c r="C18" s="20" t="n"/>
      <c r="D18" s="42" t="n"/>
      <c r="E18" s="19" t="n"/>
      <c r="F18" s="19" t="n"/>
      <c r="G18" s="19" t="n"/>
      <c r="H18" s="20" t="n"/>
      <c r="I18" s="20" t="n"/>
      <c r="J18" s="20" t="n"/>
      <c r="K18" s="19" t="n"/>
      <c r="L18" s="43" t="n"/>
      <c r="M18" s="44" t="n"/>
      <c r="N18" s="19" t="n"/>
      <c r="O18" s="19" t="n"/>
      <c r="P18" s="42" t="n"/>
      <c r="Q18" s="24">
        <f>IF(COUNTA($A18:$P18)=0,"",IF($D18="","",IF(OR($O18=$T$9,$O18=$T$10),"",MAX(0,TODAY()-$D18))))</f>
        <v/>
      </c>
      <c r="R18" s="25">
        <f>IF(COUNTA($A18:$P18)=0,"",IF(OR($A18="",COUNTBLANK($B18:$K18)&gt;0,COUNTBLANK($N18:$O18)&gt;0),"Check missing details",IF(IFERROR(AND(OR($O18=$T$6,$O18=$T$7,$O18=$T$8),$P18&lt;&gt;"",$P18&lt;=TODAY()-$Z$10),FALSE),"Follow-up due","Ready for review")))</f>
        <v/>
      </c>
    </row>
    <row r="19" ht="24" customHeight="1">
      <c r="A19" s="19" t="n"/>
      <c r="B19" s="20" t="n"/>
      <c r="C19" s="20" t="n"/>
      <c r="D19" s="42" t="n"/>
      <c r="E19" s="19" t="n"/>
      <c r="F19" s="19" t="n"/>
      <c r="G19" s="19" t="n"/>
      <c r="H19" s="20" t="n"/>
      <c r="I19" s="20" t="n"/>
      <c r="J19" s="20" t="n"/>
      <c r="K19" s="19" t="n"/>
      <c r="L19" s="43" t="n"/>
      <c r="M19" s="44" t="n"/>
      <c r="N19" s="19" t="n"/>
      <c r="O19" s="19" t="n"/>
      <c r="P19" s="42" t="n"/>
      <c r="Q19" s="26">
        <f>IF(COUNTA($A19:$P19)=0,"",IF($D19="","",IF(OR($O19=$T$9,$O19=$T$10),"",MAX(0,TODAY()-$D19))))</f>
        <v/>
      </c>
      <c r="R19" s="27">
        <f>IF(COUNTA($A19:$P19)=0,"",IF(OR($A19="",COUNTBLANK($B19:$K19)&gt;0,COUNTBLANK($N19:$O19)&gt;0),"Check missing details",IF(IFERROR(AND(OR($O19=$T$6,$O19=$T$7,$O19=$T$8),$P19&lt;&gt;"",$P19&lt;=TODAY()-$Z$10),FALSE),"Follow-up due","Ready for review")))</f>
        <v/>
      </c>
    </row>
    <row r="20" ht="24" customHeight="1">
      <c r="A20" s="19" t="n"/>
      <c r="B20" s="20" t="n"/>
      <c r="C20" s="20" t="n"/>
      <c r="D20" s="42" t="n"/>
      <c r="E20" s="19" t="n"/>
      <c r="F20" s="19" t="n"/>
      <c r="G20" s="19" t="n"/>
      <c r="H20" s="20" t="n"/>
      <c r="I20" s="20" t="n"/>
      <c r="J20" s="20" t="n"/>
      <c r="K20" s="19" t="n"/>
      <c r="L20" s="43" t="n"/>
      <c r="M20" s="44" t="n"/>
      <c r="N20" s="19" t="n"/>
      <c r="O20" s="19" t="n"/>
      <c r="P20" s="42" t="n"/>
      <c r="Q20" s="24">
        <f>IF(COUNTA($A20:$P20)=0,"",IF($D20="","",IF(OR($O20=$T$9,$O20=$T$10),"",MAX(0,TODAY()-$D20))))</f>
        <v/>
      </c>
      <c r="R20" s="25">
        <f>IF(COUNTA($A20:$P20)=0,"",IF(OR($A20="",COUNTBLANK($B20:$K20)&gt;0,COUNTBLANK($N20:$O20)&gt;0),"Check missing details",IF(IFERROR(AND(OR($O20=$T$6,$O20=$T$7,$O20=$T$8),$P20&lt;&gt;"",$P20&lt;=TODAY()-$Z$10),FALSE),"Follow-up due","Ready for review")))</f>
        <v/>
      </c>
    </row>
    <row r="21" ht="24" customHeight="1">
      <c r="A21" s="19" t="n"/>
      <c r="B21" s="20" t="n"/>
      <c r="C21" s="20" t="n"/>
      <c r="D21" s="42" t="n"/>
      <c r="E21" s="19" t="n"/>
      <c r="F21" s="19" t="n"/>
      <c r="G21" s="19" t="n"/>
      <c r="H21" s="20" t="n"/>
      <c r="I21" s="20" t="n"/>
      <c r="J21" s="20" t="n"/>
      <c r="K21" s="19" t="n"/>
      <c r="L21" s="43" t="n"/>
      <c r="M21" s="44" t="n"/>
      <c r="N21" s="19" t="n"/>
      <c r="O21" s="19" t="n"/>
      <c r="P21" s="42" t="n"/>
      <c r="Q21" s="26">
        <f>IF(COUNTA($A21:$P21)=0,"",IF($D21="","",IF(OR($O21=$T$9,$O21=$T$10),"",MAX(0,TODAY()-$D21))))</f>
        <v/>
      </c>
      <c r="R21" s="27">
        <f>IF(COUNTA($A21:$P21)=0,"",IF(OR($A21="",COUNTBLANK($B21:$K21)&gt;0,COUNTBLANK($N21:$O21)&gt;0),"Check missing details",IF(IFERROR(AND(OR($O21=$T$6,$O21=$T$7,$O21=$T$8),$P21&lt;&gt;"",$P21&lt;=TODAY()-$Z$10),FALSE),"Follow-up due","Ready for review")))</f>
        <v/>
      </c>
    </row>
    <row r="22" ht="24" customHeight="1">
      <c r="A22" s="19" t="n"/>
      <c r="B22" s="20" t="n"/>
      <c r="C22" s="20" t="n"/>
      <c r="D22" s="42" t="n"/>
      <c r="E22" s="19" t="n"/>
      <c r="F22" s="19" t="n"/>
      <c r="G22" s="19" t="n"/>
      <c r="H22" s="20" t="n"/>
      <c r="I22" s="20" t="n"/>
      <c r="J22" s="20" t="n"/>
      <c r="K22" s="19" t="n"/>
      <c r="L22" s="43" t="n"/>
      <c r="M22" s="44" t="n"/>
      <c r="N22" s="19" t="n"/>
      <c r="O22" s="19" t="n"/>
      <c r="P22" s="42" t="n"/>
      <c r="Q22" s="24">
        <f>IF(COUNTA($A22:$P22)=0,"",IF($D22="","",IF(OR($O22=$T$9,$O22=$T$10),"",MAX(0,TODAY()-$D22))))</f>
        <v/>
      </c>
      <c r="R22" s="25">
        <f>IF(COUNTA($A22:$P22)=0,"",IF(OR($A22="",COUNTBLANK($B22:$K22)&gt;0,COUNTBLANK($N22:$O22)&gt;0),"Check missing details",IF(IFERROR(AND(OR($O22=$T$6,$O22=$T$7,$O22=$T$8),$P22&lt;&gt;"",$P22&lt;=TODAY()-$Z$10),FALSE),"Follow-up due","Ready for review")))</f>
        <v/>
      </c>
    </row>
    <row r="23" ht="24" customHeight="1">
      <c r="A23" s="19" t="n"/>
      <c r="B23" s="20" t="n"/>
      <c r="C23" s="20" t="n"/>
      <c r="D23" s="42" t="n"/>
      <c r="E23" s="19" t="n"/>
      <c r="F23" s="19" t="n"/>
      <c r="G23" s="19" t="n"/>
      <c r="H23" s="20" t="n"/>
      <c r="I23" s="20" t="n"/>
      <c r="J23" s="20" t="n"/>
      <c r="K23" s="19" t="n"/>
      <c r="L23" s="43" t="n"/>
      <c r="M23" s="44" t="n"/>
      <c r="N23" s="19" t="n"/>
      <c r="O23" s="19" t="n"/>
      <c r="P23" s="42" t="n"/>
      <c r="Q23" s="26">
        <f>IF(COUNTA($A23:$P23)=0,"",IF($D23="","",IF(OR($O23=$T$9,$O23=$T$10),"",MAX(0,TODAY()-$D23))))</f>
        <v/>
      </c>
      <c r="R23" s="27">
        <f>IF(COUNTA($A23:$P23)=0,"",IF(OR($A23="",COUNTBLANK($B23:$K23)&gt;0,COUNTBLANK($N23:$O23)&gt;0),"Check missing details",IF(IFERROR(AND(OR($O23=$T$6,$O23=$T$7,$O23=$T$8),$P23&lt;&gt;"",$P23&lt;=TODAY()-$Z$10),FALSE),"Follow-up due","Ready for review")))</f>
        <v/>
      </c>
    </row>
    <row r="24" ht="24" customHeight="1">
      <c r="A24" s="19" t="n"/>
      <c r="B24" s="20" t="n"/>
      <c r="C24" s="20" t="n"/>
      <c r="D24" s="42" t="n"/>
      <c r="E24" s="19" t="n"/>
      <c r="F24" s="19" t="n"/>
      <c r="G24" s="19" t="n"/>
      <c r="H24" s="20" t="n"/>
      <c r="I24" s="20" t="n"/>
      <c r="J24" s="20" t="n"/>
      <c r="K24" s="19" t="n"/>
      <c r="L24" s="43" t="n"/>
      <c r="M24" s="44" t="n"/>
      <c r="N24" s="19" t="n"/>
      <c r="O24" s="19" t="n"/>
      <c r="P24" s="42" t="n"/>
      <c r="Q24" s="24">
        <f>IF(COUNTA($A24:$P24)=0,"",IF($D24="","",IF(OR($O24=$T$9,$O24=$T$10),"",MAX(0,TODAY()-$D24))))</f>
        <v/>
      </c>
      <c r="R24" s="25">
        <f>IF(COUNTA($A24:$P24)=0,"",IF(OR($A24="",COUNTBLANK($B24:$K24)&gt;0,COUNTBLANK($N24:$O24)&gt;0),"Check missing details",IF(IFERROR(AND(OR($O24=$T$6,$O24=$T$7,$O24=$T$8),$P24&lt;&gt;"",$P24&lt;=TODAY()-$Z$10),FALSE),"Follow-up due","Ready for review")))</f>
        <v/>
      </c>
    </row>
    <row r="25" ht="24" customHeight="1">
      <c r="A25" s="19" t="n"/>
      <c r="B25" s="20" t="n"/>
      <c r="C25" s="20" t="n"/>
      <c r="D25" s="42" t="n"/>
      <c r="E25" s="19" t="n"/>
      <c r="F25" s="19" t="n"/>
      <c r="G25" s="19" t="n"/>
      <c r="H25" s="20" t="n"/>
      <c r="I25" s="20" t="n"/>
      <c r="J25" s="20" t="n"/>
      <c r="K25" s="19" t="n"/>
      <c r="L25" s="43" t="n"/>
      <c r="M25" s="44" t="n"/>
      <c r="N25" s="19" t="n"/>
      <c r="O25" s="19" t="n"/>
      <c r="P25" s="42" t="n"/>
      <c r="Q25" s="26">
        <f>IF(COUNTA($A25:$P25)=0,"",IF($D25="","",IF(OR($O25=$T$9,$O25=$T$10),"",MAX(0,TODAY()-$D25))))</f>
        <v/>
      </c>
      <c r="R25" s="27">
        <f>IF(COUNTA($A25:$P25)=0,"",IF(OR($A25="",COUNTBLANK($B25:$K25)&gt;0,COUNTBLANK($N25:$O25)&gt;0),"Check missing details",IF(IFERROR(AND(OR($O25=$T$6,$O25=$T$7,$O25=$T$8),$P25&lt;&gt;"",$P25&lt;=TODAY()-$Z$10),FALSE),"Follow-up due","Ready for review")))</f>
        <v/>
      </c>
    </row>
    <row r="26" ht="24" customHeight="1">
      <c r="A26" s="19" t="n"/>
      <c r="B26" s="20" t="n"/>
      <c r="C26" s="20" t="n"/>
      <c r="D26" s="42" t="n"/>
      <c r="E26" s="19" t="n"/>
      <c r="F26" s="19" t="n"/>
      <c r="G26" s="19" t="n"/>
      <c r="H26" s="20" t="n"/>
      <c r="I26" s="20" t="n"/>
      <c r="J26" s="20" t="n"/>
      <c r="K26" s="19" t="n"/>
      <c r="L26" s="43" t="n"/>
      <c r="M26" s="44" t="n"/>
      <c r="N26" s="19" t="n"/>
      <c r="O26" s="19" t="n"/>
      <c r="P26" s="42" t="n"/>
      <c r="Q26" s="24">
        <f>IF(COUNTA($A26:$P26)=0,"",IF($D26="","",IF(OR($O26=$T$9,$O26=$T$10),"",MAX(0,TODAY()-$D26))))</f>
        <v/>
      </c>
      <c r="R26" s="25">
        <f>IF(COUNTA($A26:$P26)=0,"",IF(OR($A26="",COUNTBLANK($B26:$K26)&gt;0,COUNTBLANK($N26:$O26)&gt;0),"Check missing details",IF(IFERROR(AND(OR($O26=$T$6,$O26=$T$7,$O26=$T$8),$P26&lt;&gt;"",$P26&lt;=TODAY()-$Z$10),FALSE),"Follow-up due","Ready for review")))</f>
        <v/>
      </c>
    </row>
    <row r="27" ht="24" customHeight="1">
      <c r="A27" s="19" t="n"/>
      <c r="B27" s="20" t="n"/>
      <c r="C27" s="20" t="n"/>
      <c r="D27" s="42" t="n"/>
      <c r="E27" s="19" t="n"/>
      <c r="F27" s="19" t="n"/>
      <c r="G27" s="19" t="n"/>
      <c r="H27" s="20" t="n"/>
      <c r="I27" s="20" t="n"/>
      <c r="J27" s="20" t="n"/>
      <c r="K27" s="19" t="n"/>
      <c r="L27" s="43" t="n"/>
      <c r="M27" s="44" t="n"/>
      <c r="N27" s="19" t="n"/>
      <c r="O27" s="19" t="n"/>
      <c r="P27" s="42" t="n"/>
      <c r="Q27" s="26">
        <f>IF(COUNTA($A27:$P27)=0,"",IF($D27="","",IF(OR($O27=$T$9,$O27=$T$10),"",MAX(0,TODAY()-$D27))))</f>
        <v/>
      </c>
      <c r="R27" s="27">
        <f>IF(COUNTA($A27:$P27)=0,"",IF(OR($A27="",COUNTBLANK($B27:$K27)&gt;0,COUNTBLANK($N27:$O27)&gt;0),"Check missing details",IF(IFERROR(AND(OR($O27=$T$6,$O27=$T$7,$O27=$T$8),$P27&lt;&gt;"",$P27&lt;=TODAY()-$Z$10),FALSE),"Follow-up due","Ready for review")))</f>
        <v/>
      </c>
    </row>
    <row r="28" ht="24" customHeight="1">
      <c r="A28" s="19" t="n"/>
      <c r="B28" s="20" t="n"/>
      <c r="C28" s="20" t="n"/>
      <c r="D28" s="42" t="n"/>
      <c r="E28" s="19" t="n"/>
      <c r="F28" s="19" t="n"/>
      <c r="G28" s="19" t="n"/>
      <c r="H28" s="20" t="n"/>
      <c r="I28" s="20" t="n"/>
      <c r="J28" s="20" t="n"/>
      <c r="K28" s="19" t="n"/>
      <c r="L28" s="43" t="n"/>
      <c r="M28" s="44" t="n"/>
      <c r="N28" s="19" t="n"/>
      <c r="O28" s="19" t="n"/>
      <c r="P28" s="42" t="n"/>
      <c r="Q28" s="24">
        <f>IF(COUNTA($A28:$P28)=0,"",IF($D28="","",IF(OR($O28=$T$9,$O28=$T$10),"",MAX(0,TODAY()-$D28))))</f>
        <v/>
      </c>
      <c r="R28" s="25">
        <f>IF(COUNTA($A28:$P28)=0,"",IF(OR($A28="",COUNTBLANK($B28:$K28)&gt;0,COUNTBLANK($N28:$O28)&gt;0),"Check missing details",IF(IFERROR(AND(OR($O28=$T$6,$O28=$T$7,$O28=$T$8),$P28&lt;&gt;"",$P28&lt;=TODAY()-$Z$10),FALSE),"Follow-up due","Ready for review")))</f>
        <v/>
      </c>
    </row>
    <row r="29" ht="24" customHeight="1">
      <c r="A29" s="19" t="n"/>
      <c r="B29" s="20" t="n"/>
      <c r="C29" s="20" t="n"/>
      <c r="D29" s="42" t="n"/>
      <c r="E29" s="19" t="n"/>
      <c r="F29" s="19" t="n"/>
      <c r="G29" s="19" t="n"/>
      <c r="H29" s="20" t="n"/>
      <c r="I29" s="20" t="n"/>
      <c r="J29" s="20" t="n"/>
      <c r="K29" s="19" t="n"/>
      <c r="L29" s="43" t="n"/>
      <c r="M29" s="44" t="n"/>
      <c r="N29" s="19" t="n"/>
      <c r="O29" s="19" t="n"/>
      <c r="P29" s="42" t="n"/>
      <c r="Q29" s="26">
        <f>IF(COUNTA($A29:$P29)=0,"",IF($D29="","",IF(OR($O29=$T$9,$O29=$T$10),"",MAX(0,TODAY()-$D29))))</f>
        <v/>
      </c>
      <c r="R29" s="27">
        <f>IF(COUNTA($A29:$P29)=0,"",IF(OR($A29="",COUNTBLANK($B29:$K29)&gt;0,COUNTBLANK($N29:$O29)&gt;0),"Check missing details",IF(IFERROR(AND(OR($O29=$T$6,$O29=$T$7,$O29=$T$8),$P29&lt;&gt;"",$P29&lt;=TODAY()-$Z$10),FALSE),"Follow-up due","Ready for review")))</f>
        <v/>
      </c>
    </row>
    <row r="30" ht="24" customHeight="1">
      <c r="A30" s="19" t="n"/>
      <c r="B30" s="20" t="n"/>
      <c r="C30" s="20" t="n"/>
      <c r="D30" s="42" t="n"/>
      <c r="E30" s="19" t="n"/>
      <c r="F30" s="19" t="n"/>
      <c r="G30" s="19" t="n"/>
      <c r="H30" s="20" t="n"/>
      <c r="I30" s="20" t="n"/>
      <c r="J30" s="20" t="n"/>
      <c r="K30" s="19" t="n"/>
      <c r="L30" s="43" t="n"/>
      <c r="M30" s="44" t="n"/>
      <c r="N30" s="19" t="n"/>
      <c r="O30" s="19" t="n"/>
      <c r="P30" s="42" t="n"/>
      <c r="Q30" s="24">
        <f>IF(COUNTA($A30:$P30)=0,"",IF($D30="","",IF(OR($O30=$T$9,$O30=$T$10),"",MAX(0,TODAY()-$D30))))</f>
        <v/>
      </c>
      <c r="R30" s="25">
        <f>IF(COUNTA($A30:$P30)=0,"",IF(OR($A30="",COUNTBLANK($B30:$K30)&gt;0,COUNTBLANK($N30:$O30)&gt;0),"Check missing details",IF(IFERROR(AND(OR($O30=$T$6,$O30=$T$7,$O30=$T$8),$P30&lt;&gt;"",$P30&lt;=TODAY()-$Z$10),FALSE),"Follow-up due","Ready for review")))</f>
        <v/>
      </c>
    </row>
    <row r="31" ht="24" customHeight="1">
      <c r="A31" s="19" t="n"/>
      <c r="B31" s="20" t="n"/>
      <c r="C31" s="20" t="n"/>
      <c r="D31" s="42" t="n"/>
      <c r="E31" s="19" t="n"/>
      <c r="F31" s="19" t="n"/>
      <c r="G31" s="19" t="n"/>
      <c r="H31" s="20" t="n"/>
      <c r="I31" s="20" t="n"/>
      <c r="J31" s="20" t="n"/>
      <c r="K31" s="19" t="n"/>
      <c r="L31" s="43" t="n"/>
      <c r="M31" s="44" t="n"/>
      <c r="N31" s="19" t="n"/>
      <c r="O31" s="19" t="n"/>
      <c r="P31" s="42" t="n"/>
      <c r="Q31" s="26">
        <f>IF(COUNTA($A31:$P31)=0,"",IF($D31="","",IF(OR($O31=$T$9,$O31=$T$10),"",MAX(0,TODAY()-$D31))))</f>
        <v/>
      </c>
      <c r="R31" s="27">
        <f>IF(COUNTA($A31:$P31)=0,"",IF(OR($A31="",COUNTBLANK($B31:$K31)&gt;0,COUNTBLANK($N31:$O31)&gt;0),"Check missing details",IF(IFERROR(AND(OR($O31=$T$6,$O31=$T$7,$O31=$T$8),$P31&lt;&gt;"",$P31&lt;=TODAY()-$Z$10),FALSE),"Follow-up due","Ready for review")))</f>
        <v/>
      </c>
    </row>
    <row r="32" ht="24" customHeight="1">
      <c r="A32" s="19" t="n"/>
      <c r="B32" s="20" t="n"/>
      <c r="C32" s="20" t="n"/>
      <c r="D32" s="42" t="n"/>
      <c r="E32" s="19" t="n"/>
      <c r="F32" s="19" t="n"/>
      <c r="G32" s="19" t="n"/>
      <c r="H32" s="20" t="n"/>
      <c r="I32" s="20" t="n"/>
      <c r="J32" s="20" t="n"/>
      <c r="K32" s="19" t="n"/>
      <c r="L32" s="43" t="n"/>
      <c r="M32" s="44" t="n"/>
      <c r="N32" s="19" t="n"/>
      <c r="O32" s="19" t="n"/>
      <c r="P32" s="42" t="n"/>
      <c r="Q32" s="24">
        <f>IF(COUNTA($A32:$P32)=0,"",IF($D32="","",IF(OR($O32=$T$9,$O32=$T$10),"",MAX(0,TODAY()-$D32))))</f>
        <v/>
      </c>
      <c r="R32" s="25">
        <f>IF(COUNTA($A32:$P32)=0,"",IF(OR($A32="",COUNTBLANK($B32:$K32)&gt;0,COUNTBLANK($N32:$O32)&gt;0),"Check missing details",IF(IFERROR(AND(OR($O32=$T$6,$O32=$T$7,$O32=$T$8),$P32&lt;&gt;"",$P32&lt;=TODAY()-$Z$10),FALSE),"Follow-up due","Ready for review")))</f>
        <v/>
      </c>
    </row>
    <row r="33" ht="24" customHeight="1">
      <c r="A33" s="19" t="n"/>
      <c r="B33" s="20" t="n"/>
      <c r="C33" s="20" t="n"/>
      <c r="D33" s="42" t="n"/>
      <c r="E33" s="19" t="n"/>
      <c r="F33" s="19" t="n"/>
      <c r="G33" s="19" t="n"/>
      <c r="H33" s="20" t="n"/>
      <c r="I33" s="20" t="n"/>
      <c r="J33" s="20" t="n"/>
      <c r="K33" s="19" t="n"/>
      <c r="L33" s="43" t="n"/>
      <c r="M33" s="44" t="n"/>
      <c r="N33" s="19" t="n"/>
      <c r="O33" s="19" t="n"/>
      <c r="P33" s="42" t="n"/>
      <c r="Q33" s="26">
        <f>IF(COUNTA($A33:$P33)=0,"",IF($D33="","",IF(OR($O33=$T$9,$O33=$T$10),"",MAX(0,TODAY()-$D33))))</f>
        <v/>
      </c>
      <c r="R33" s="27">
        <f>IF(COUNTA($A33:$P33)=0,"",IF(OR($A33="",COUNTBLANK($B33:$K33)&gt;0,COUNTBLANK($N33:$O33)&gt;0),"Check missing details",IF(IFERROR(AND(OR($O33=$T$6,$O33=$T$7,$O33=$T$8),$P33&lt;&gt;"",$P33&lt;=TODAY()-$Z$10),FALSE),"Follow-up due","Ready for review")))</f>
        <v/>
      </c>
    </row>
    <row r="34" ht="24" customHeight="1">
      <c r="A34" s="19" t="n"/>
      <c r="B34" s="20" t="n"/>
      <c r="C34" s="20" t="n"/>
      <c r="D34" s="42" t="n"/>
      <c r="E34" s="19" t="n"/>
      <c r="F34" s="19" t="n"/>
      <c r="G34" s="19" t="n"/>
      <c r="H34" s="20" t="n"/>
      <c r="I34" s="20" t="n"/>
      <c r="J34" s="20" t="n"/>
      <c r="K34" s="19" t="n"/>
      <c r="L34" s="43" t="n"/>
      <c r="M34" s="44" t="n"/>
      <c r="N34" s="19" t="n"/>
      <c r="O34" s="19" t="n"/>
      <c r="P34" s="42" t="n"/>
      <c r="Q34" s="24">
        <f>IF(COUNTA($A34:$P34)=0,"",IF($D34="","",IF(OR($O34=$T$9,$O34=$T$10),"",MAX(0,TODAY()-$D34))))</f>
        <v/>
      </c>
      <c r="R34" s="25">
        <f>IF(COUNTA($A34:$P34)=0,"",IF(OR($A34="",COUNTBLANK($B34:$K34)&gt;0,COUNTBLANK($N34:$O34)&gt;0),"Check missing details",IF(IFERROR(AND(OR($O34=$T$6,$O34=$T$7,$O34=$T$8),$P34&lt;&gt;"",$P34&lt;=TODAY()-$Z$10),FALSE),"Follow-up due","Ready for review")))</f>
        <v/>
      </c>
    </row>
    <row r="35" ht="24" customHeight="1">
      <c r="A35" s="19" t="n"/>
      <c r="B35" s="20" t="n"/>
      <c r="C35" s="20" t="n"/>
      <c r="D35" s="42" t="n"/>
      <c r="E35" s="19" t="n"/>
      <c r="F35" s="19" t="n"/>
      <c r="G35" s="19" t="n"/>
      <c r="H35" s="20" t="n"/>
      <c r="I35" s="20" t="n"/>
      <c r="J35" s="20" t="n"/>
      <c r="K35" s="19" t="n"/>
      <c r="L35" s="43" t="n"/>
      <c r="M35" s="44" t="n"/>
      <c r="N35" s="19" t="n"/>
      <c r="O35" s="19" t="n"/>
      <c r="P35" s="42" t="n"/>
      <c r="Q35" s="26">
        <f>IF(COUNTA($A35:$P35)=0,"",IF($D35="","",IF(OR($O35=$T$9,$O35=$T$10),"",MAX(0,TODAY()-$D35))))</f>
        <v/>
      </c>
      <c r="R35" s="27">
        <f>IF(COUNTA($A35:$P35)=0,"",IF(OR($A35="",COUNTBLANK($B35:$K35)&gt;0,COUNTBLANK($N35:$O35)&gt;0),"Check missing details",IF(IFERROR(AND(OR($O35=$T$6,$O35=$T$7,$O35=$T$8),$P35&lt;&gt;"",$P35&lt;=TODAY()-$Z$10),FALSE),"Follow-up due","Ready for review")))</f>
        <v/>
      </c>
    </row>
    <row r="36" ht="24" customHeight="1">
      <c r="A36" s="19" t="n"/>
      <c r="B36" s="20" t="n"/>
      <c r="C36" s="20" t="n"/>
      <c r="D36" s="42" t="n"/>
      <c r="E36" s="19" t="n"/>
      <c r="F36" s="19" t="n"/>
      <c r="G36" s="19" t="n"/>
      <c r="H36" s="20" t="n"/>
      <c r="I36" s="20" t="n"/>
      <c r="J36" s="20" t="n"/>
      <c r="K36" s="19" t="n"/>
      <c r="L36" s="43" t="n"/>
      <c r="M36" s="44" t="n"/>
      <c r="N36" s="19" t="n"/>
      <c r="O36" s="19" t="n"/>
      <c r="P36" s="42" t="n"/>
      <c r="Q36" s="24">
        <f>IF(COUNTA($A36:$P36)=0,"",IF($D36="","",IF(OR($O36=$T$9,$O36=$T$10),"",MAX(0,TODAY()-$D36))))</f>
        <v/>
      </c>
      <c r="R36" s="25">
        <f>IF(COUNTA($A36:$P36)=0,"",IF(OR($A36="",COUNTBLANK($B36:$K36)&gt;0,COUNTBLANK($N36:$O36)&gt;0),"Check missing details",IF(IFERROR(AND(OR($O36=$T$6,$O36=$T$7,$O36=$T$8),$P36&lt;&gt;"",$P36&lt;=TODAY()-$Z$10),FALSE),"Follow-up due","Ready for review")))</f>
        <v/>
      </c>
    </row>
    <row r="37" ht="24" customHeight="1">
      <c r="A37" s="19" t="n"/>
      <c r="B37" s="20" t="n"/>
      <c r="C37" s="20" t="n"/>
      <c r="D37" s="42" t="n"/>
      <c r="E37" s="19" t="n"/>
      <c r="F37" s="19" t="n"/>
      <c r="G37" s="19" t="n"/>
      <c r="H37" s="20" t="n"/>
      <c r="I37" s="20" t="n"/>
      <c r="J37" s="20" t="n"/>
      <c r="K37" s="19" t="n"/>
      <c r="L37" s="43" t="n"/>
      <c r="M37" s="44" t="n"/>
      <c r="N37" s="19" t="n"/>
      <c r="O37" s="19" t="n"/>
      <c r="P37" s="42" t="n"/>
      <c r="Q37" s="26">
        <f>IF(COUNTA($A37:$P37)=0,"",IF($D37="","",IF(OR($O37=$T$9,$O37=$T$10),"",MAX(0,TODAY()-$D37))))</f>
        <v/>
      </c>
      <c r="R37" s="27">
        <f>IF(COUNTA($A37:$P37)=0,"",IF(OR($A37="",COUNTBLANK($B37:$K37)&gt;0,COUNTBLANK($N37:$O37)&gt;0),"Check missing details",IF(IFERROR(AND(OR($O37=$T$6,$O37=$T$7,$O37=$T$8),$P37&lt;&gt;"",$P37&lt;=TODAY()-$Z$10),FALSE),"Follow-up due","Ready for review")))</f>
        <v/>
      </c>
    </row>
    <row r="38" ht="24" customHeight="1">
      <c r="A38" s="19" t="n"/>
      <c r="B38" s="20" t="n"/>
      <c r="C38" s="20" t="n"/>
      <c r="D38" s="42" t="n"/>
      <c r="E38" s="19" t="n"/>
      <c r="F38" s="19" t="n"/>
      <c r="G38" s="19" t="n"/>
      <c r="H38" s="20" t="n"/>
      <c r="I38" s="20" t="n"/>
      <c r="J38" s="20" t="n"/>
      <c r="K38" s="19" t="n"/>
      <c r="L38" s="43" t="n"/>
      <c r="M38" s="44" t="n"/>
      <c r="N38" s="19" t="n"/>
      <c r="O38" s="19" t="n"/>
      <c r="P38" s="42" t="n"/>
      <c r="Q38" s="24">
        <f>IF(COUNTA($A38:$P38)=0,"",IF($D38="","",IF(OR($O38=$T$9,$O38=$T$10),"",MAX(0,TODAY()-$D38))))</f>
        <v/>
      </c>
      <c r="R38" s="25">
        <f>IF(COUNTA($A38:$P38)=0,"",IF(OR($A38="",COUNTBLANK($B38:$K38)&gt;0,COUNTBLANK($N38:$O38)&gt;0),"Check missing details",IF(IFERROR(AND(OR($O38=$T$6,$O38=$T$7,$O38=$T$8),$P38&lt;&gt;"",$P38&lt;=TODAY()-$Z$10),FALSE),"Follow-up due","Ready for review")))</f>
        <v/>
      </c>
    </row>
    <row r="39" ht="24" customHeight="1">
      <c r="A39" s="19" t="n"/>
      <c r="B39" s="20" t="n"/>
      <c r="C39" s="20" t="n"/>
      <c r="D39" s="42" t="n"/>
      <c r="E39" s="19" t="n"/>
      <c r="F39" s="19" t="n"/>
      <c r="G39" s="19" t="n"/>
      <c r="H39" s="20" t="n"/>
      <c r="I39" s="20" t="n"/>
      <c r="J39" s="20" t="n"/>
      <c r="K39" s="19" t="n"/>
      <c r="L39" s="43" t="n"/>
      <c r="M39" s="44" t="n"/>
      <c r="N39" s="19" t="n"/>
      <c r="O39" s="19" t="n"/>
      <c r="P39" s="42" t="n"/>
      <c r="Q39" s="26">
        <f>IF(COUNTA($A39:$P39)=0,"",IF($D39="","",IF(OR($O39=$T$9,$O39=$T$10),"",MAX(0,TODAY()-$D39))))</f>
        <v/>
      </c>
      <c r="R39" s="27">
        <f>IF(COUNTA($A39:$P39)=0,"",IF(OR($A39="",COUNTBLANK($B39:$K39)&gt;0,COUNTBLANK($N39:$O39)&gt;0),"Check missing details",IF(IFERROR(AND(OR($O39=$T$6,$O39=$T$7,$O39=$T$8),$P39&lt;&gt;"",$P39&lt;=TODAY()-$Z$10),FALSE),"Follow-up due","Ready for review")))</f>
        <v/>
      </c>
    </row>
    <row r="40" ht="24" customHeight="1">
      <c r="A40" s="19" t="n"/>
      <c r="B40" s="20" t="n"/>
      <c r="C40" s="20" t="n"/>
      <c r="D40" s="42" t="n"/>
      <c r="E40" s="19" t="n"/>
      <c r="F40" s="19" t="n"/>
      <c r="G40" s="19" t="n"/>
      <c r="H40" s="20" t="n"/>
      <c r="I40" s="20" t="n"/>
      <c r="J40" s="20" t="n"/>
      <c r="K40" s="19" t="n"/>
      <c r="L40" s="43" t="n"/>
      <c r="M40" s="44" t="n"/>
      <c r="N40" s="19" t="n"/>
      <c r="O40" s="19" t="n"/>
      <c r="P40" s="42" t="n"/>
      <c r="Q40" s="24">
        <f>IF(COUNTA($A40:$P40)=0,"",IF($D40="","",IF(OR($O40=$T$9,$O40=$T$10),"",MAX(0,TODAY()-$D40))))</f>
        <v/>
      </c>
      <c r="R40" s="25">
        <f>IF(COUNTA($A40:$P40)=0,"",IF(OR($A40="",COUNTBLANK($B40:$K40)&gt;0,COUNTBLANK($N40:$O40)&gt;0),"Check missing details",IF(IFERROR(AND(OR($O40=$T$6,$O40=$T$7,$O40=$T$8),$P40&lt;&gt;"",$P40&lt;=TODAY()-$Z$10),FALSE),"Follow-up due","Ready for review")))</f>
        <v/>
      </c>
    </row>
    <row r="41" ht="24" customHeight="1">
      <c r="A41" s="19" t="n"/>
      <c r="B41" s="20" t="n"/>
      <c r="C41" s="20" t="n"/>
      <c r="D41" s="42" t="n"/>
      <c r="E41" s="19" t="n"/>
      <c r="F41" s="19" t="n"/>
      <c r="G41" s="19" t="n"/>
      <c r="H41" s="20" t="n"/>
      <c r="I41" s="20" t="n"/>
      <c r="J41" s="20" t="n"/>
      <c r="K41" s="19" t="n"/>
      <c r="L41" s="43" t="n"/>
      <c r="M41" s="44" t="n"/>
      <c r="N41" s="19" t="n"/>
      <c r="O41" s="19" t="n"/>
      <c r="P41" s="42" t="n"/>
      <c r="Q41" s="26">
        <f>IF(COUNTA($A41:$P41)=0,"",IF($D41="","",IF(OR($O41=$T$9,$O41=$T$10),"",MAX(0,TODAY()-$D41))))</f>
        <v/>
      </c>
      <c r="R41" s="27">
        <f>IF(COUNTA($A41:$P41)=0,"",IF(OR($A41="",COUNTBLANK($B41:$K41)&gt;0,COUNTBLANK($N41:$O41)&gt;0),"Check missing details",IF(IFERROR(AND(OR($O41=$T$6,$O41=$T$7,$O41=$T$8),$P41&lt;&gt;"",$P41&lt;=TODAY()-$Z$10),FALSE),"Follow-up due","Ready for review")))</f>
        <v/>
      </c>
    </row>
    <row r="42" ht="24" customHeight="1">
      <c r="A42" s="19" t="n"/>
      <c r="B42" s="20" t="n"/>
      <c r="C42" s="20" t="n"/>
      <c r="D42" s="42" t="n"/>
      <c r="E42" s="19" t="n"/>
      <c r="F42" s="19" t="n"/>
      <c r="G42" s="19" t="n"/>
      <c r="H42" s="20" t="n"/>
      <c r="I42" s="20" t="n"/>
      <c r="J42" s="20" t="n"/>
      <c r="K42" s="19" t="n"/>
      <c r="L42" s="43" t="n"/>
      <c r="M42" s="44" t="n"/>
      <c r="N42" s="19" t="n"/>
      <c r="O42" s="19" t="n"/>
      <c r="P42" s="42" t="n"/>
      <c r="Q42" s="24">
        <f>IF(COUNTA($A42:$P42)=0,"",IF($D42="","",IF(OR($O42=$T$9,$O42=$T$10),"",MAX(0,TODAY()-$D42))))</f>
        <v/>
      </c>
      <c r="R42" s="25">
        <f>IF(COUNTA($A42:$P42)=0,"",IF(OR($A42="",COUNTBLANK($B42:$K42)&gt;0,COUNTBLANK($N42:$O42)&gt;0),"Check missing details",IF(IFERROR(AND(OR($O42=$T$6,$O42=$T$7,$O42=$T$8),$P42&lt;&gt;"",$P42&lt;=TODAY()-$Z$10),FALSE),"Follow-up due","Ready for review")))</f>
        <v/>
      </c>
    </row>
    <row r="43" ht="24" customHeight="1">
      <c r="A43" s="19" t="n"/>
      <c r="B43" s="20" t="n"/>
      <c r="C43" s="20" t="n"/>
      <c r="D43" s="42" t="n"/>
      <c r="E43" s="19" t="n"/>
      <c r="F43" s="19" t="n"/>
      <c r="G43" s="19" t="n"/>
      <c r="H43" s="20" t="n"/>
      <c r="I43" s="20" t="n"/>
      <c r="J43" s="20" t="n"/>
      <c r="K43" s="19" t="n"/>
      <c r="L43" s="43" t="n"/>
      <c r="M43" s="44" t="n"/>
      <c r="N43" s="19" t="n"/>
      <c r="O43" s="19" t="n"/>
      <c r="P43" s="42" t="n"/>
      <c r="Q43" s="26">
        <f>IF(COUNTA($A43:$P43)=0,"",IF($D43="","",IF(OR($O43=$T$9,$O43=$T$10),"",MAX(0,TODAY()-$D43))))</f>
        <v/>
      </c>
      <c r="R43" s="27">
        <f>IF(COUNTA($A43:$P43)=0,"",IF(OR($A43="",COUNTBLANK($B43:$K43)&gt;0,COUNTBLANK($N43:$O43)&gt;0),"Check missing details",IF(IFERROR(AND(OR($O43=$T$6,$O43=$T$7,$O43=$T$8),$P43&lt;&gt;"",$P43&lt;=TODAY()-$Z$10),FALSE),"Follow-up due","Ready for review")))</f>
        <v/>
      </c>
    </row>
    <row r="44" ht="24" customHeight="1">
      <c r="A44" s="19" t="n"/>
      <c r="B44" s="20" t="n"/>
      <c r="C44" s="20" t="n"/>
      <c r="D44" s="42" t="n"/>
      <c r="E44" s="19" t="n"/>
      <c r="F44" s="19" t="n"/>
      <c r="G44" s="19" t="n"/>
      <c r="H44" s="20" t="n"/>
      <c r="I44" s="20" t="n"/>
      <c r="J44" s="20" t="n"/>
      <c r="K44" s="19" t="n"/>
      <c r="L44" s="43" t="n"/>
      <c r="M44" s="44" t="n"/>
      <c r="N44" s="19" t="n"/>
      <c r="O44" s="19" t="n"/>
      <c r="P44" s="42" t="n"/>
      <c r="Q44" s="24">
        <f>IF(COUNTA($A44:$P44)=0,"",IF($D44="","",IF(OR($O44=$T$9,$O44=$T$10),"",MAX(0,TODAY()-$D44))))</f>
        <v/>
      </c>
      <c r="R44" s="25">
        <f>IF(COUNTA($A44:$P44)=0,"",IF(OR($A44="",COUNTBLANK($B44:$K44)&gt;0,COUNTBLANK($N44:$O44)&gt;0),"Check missing details",IF(IFERROR(AND(OR($O44=$T$6,$O44=$T$7,$O44=$T$8),$P44&lt;&gt;"",$P44&lt;=TODAY()-$Z$10),FALSE),"Follow-up due","Ready for review")))</f>
        <v/>
      </c>
    </row>
    <row r="45" ht="24" customHeight="1">
      <c r="A45" s="19" t="n"/>
      <c r="B45" s="20" t="n"/>
      <c r="C45" s="20" t="n"/>
      <c r="D45" s="42" t="n"/>
      <c r="E45" s="19" t="n"/>
      <c r="F45" s="19" t="n"/>
      <c r="G45" s="19" t="n"/>
      <c r="H45" s="20" t="n"/>
      <c r="I45" s="20" t="n"/>
      <c r="J45" s="20" t="n"/>
      <c r="K45" s="19" t="n"/>
      <c r="L45" s="43" t="n"/>
      <c r="M45" s="44" t="n"/>
      <c r="N45" s="19" t="n"/>
      <c r="O45" s="19" t="n"/>
      <c r="P45" s="42" t="n"/>
      <c r="Q45" s="26">
        <f>IF(COUNTA($A45:$P45)=0,"",IF($D45="","",IF(OR($O45=$T$9,$O45=$T$10),"",MAX(0,TODAY()-$D45))))</f>
        <v/>
      </c>
      <c r="R45" s="27">
        <f>IF(COUNTA($A45:$P45)=0,"",IF(OR($A45="",COUNTBLANK($B45:$K45)&gt;0,COUNTBLANK($N45:$O45)&gt;0),"Check missing details",IF(IFERROR(AND(OR($O45=$T$6,$O45=$T$7,$O45=$T$8),$P45&lt;&gt;"",$P45&lt;=TODAY()-$Z$10),FALSE),"Follow-up due","Ready for review")))</f>
        <v/>
      </c>
    </row>
    <row r="46" ht="24" customHeight="1">
      <c r="A46" s="19" t="n"/>
      <c r="B46" s="20" t="n"/>
      <c r="C46" s="20" t="n"/>
      <c r="D46" s="42" t="n"/>
      <c r="E46" s="19" t="n"/>
      <c r="F46" s="19" t="n"/>
      <c r="G46" s="19" t="n"/>
      <c r="H46" s="20" t="n"/>
      <c r="I46" s="20" t="n"/>
      <c r="J46" s="20" t="n"/>
      <c r="K46" s="19" t="n"/>
      <c r="L46" s="43" t="n"/>
      <c r="M46" s="44" t="n"/>
      <c r="N46" s="19" t="n"/>
      <c r="O46" s="19" t="n"/>
      <c r="P46" s="42" t="n"/>
      <c r="Q46" s="24">
        <f>IF(COUNTA($A46:$P46)=0,"",IF($D46="","",IF(OR($O46=$T$9,$O46=$T$10),"",MAX(0,TODAY()-$D46))))</f>
        <v/>
      </c>
      <c r="R46" s="25">
        <f>IF(COUNTA($A46:$P46)=0,"",IF(OR($A46="",COUNTBLANK($B46:$K46)&gt;0,COUNTBLANK($N46:$O46)&gt;0),"Check missing details",IF(IFERROR(AND(OR($O46=$T$6,$O46=$T$7,$O46=$T$8),$P46&lt;&gt;"",$P46&lt;=TODAY()-$Z$10),FALSE),"Follow-up due","Ready for review")))</f>
        <v/>
      </c>
    </row>
    <row r="47" ht="24" customHeight="1">
      <c r="A47" s="19" t="n"/>
      <c r="B47" s="20" t="n"/>
      <c r="C47" s="20" t="n"/>
      <c r="D47" s="42" t="n"/>
      <c r="E47" s="19" t="n"/>
      <c r="F47" s="19" t="n"/>
      <c r="G47" s="19" t="n"/>
      <c r="H47" s="20" t="n"/>
      <c r="I47" s="20" t="n"/>
      <c r="J47" s="20" t="n"/>
      <c r="K47" s="19" t="n"/>
      <c r="L47" s="43" t="n"/>
      <c r="M47" s="44" t="n"/>
      <c r="N47" s="19" t="n"/>
      <c r="O47" s="19" t="n"/>
      <c r="P47" s="42" t="n"/>
      <c r="Q47" s="26">
        <f>IF(COUNTA($A47:$P47)=0,"",IF($D47="","",IF(OR($O47=$T$9,$O47=$T$10),"",MAX(0,TODAY()-$D47))))</f>
        <v/>
      </c>
      <c r="R47" s="27">
        <f>IF(COUNTA($A47:$P47)=0,"",IF(OR($A47="",COUNTBLANK($B47:$K47)&gt;0,COUNTBLANK($N47:$O47)&gt;0),"Check missing details",IF(IFERROR(AND(OR($O47=$T$6,$O47=$T$7,$O47=$T$8),$P47&lt;&gt;"",$P47&lt;=TODAY()-$Z$10),FALSE),"Follow-up due","Ready for review")))</f>
        <v/>
      </c>
    </row>
    <row r="48" ht="24" customHeight="1">
      <c r="A48" s="19" t="n"/>
      <c r="B48" s="20" t="n"/>
      <c r="C48" s="20" t="n"/>
      <c r="D48" s="42" t="n"/>
      <c r="E48" s="19" t="n"/>
      <c r="F48" s="19" t="n"/>
      <c r="G48" s="19" t="n"/>
      <c r="H48" s="20" t="n"/>
      <c r="I48" s="20" t="n"/>
      <c r="J48" s="20" t="n"/>
      <c r="K48" s="19" t="n"/>
      <c r="L48" s="43" t="n"/>
      <c r="M48" s="44" t="n"/>
      <c r="N48" s="19" t="n"/>
      <c r="O48" s="19" t="n"/>
      <c r="P48" s="42" t="n"/>
      <c r="Q48" s="24">
        <f>IF(COUNTA($A48:$P48)=0,"",IF($D48="","",IF(OR($O48=$T$9,$O48=$T$10),"",MAX(0,TODAY()-$D48))))</f>
        <v/>
      </c>
      <c r="R48" s="25">
        <f>IF(COUNTA($A48:$P48)=0,"",IF(OR($A48="",COUNTBLANK($B48:$K48)&gt;0,COUNTBLANK($N48:$O48)&gt;0),"Check missing details",IF(IFERROR(AND(OR($O48=$T$6,$O48=$T$7,$O48=$T$8),$P48&lt;&gt;"",$P48&lt;=TODAY()-$Z$10),FALSE),"Follow-up due","Ready for review")))</f>
        <v/>
      </c>
    </row>
    <row r="49" ht="24" customHeight="1">
      <c r="A49" s="19" t="n"/>
      <c r="B49" s="20" t="n"/>
      <c r="C49" s="20" t="n"/>
      <c r="D49" s="42" t="n"/>
      <c r="E49" s="19" t="n"/>
      <c r="F49" s="19" t="n"/>
      <c r="G49" s="19" t="n"/>
      <c r="H49" s="20" t="n"/>
      <c r="I49" s="20" t="n"/>
      <c r="J49" s="20" t="n"/>
      <c r="K49" s="19" t="n"/>
      <c r="L49" s="43" t="n"/>
      <c r="M49" s="44" t="n"/>
      <c r="N49" s="19" t="n"/>
      <c r="O49" s="19" t="n"/>
      <c r="P49" s="42" t="n"/>
      <c r="Q49" s="26">
        <f>IF(COUNTA($A49:$P49)=0,"",IF($D49="","",IF(OR($O49=$T$9,$O49=$T$10),"",MAX(0,TODAY()-$D49))))</f>
        <v/>
      </c>
      <c r="R49" s="27">
        <f>IF(COUNTA($A49:$P49)=0,"",IF(OR($A49="",COUNTBLANK($B49:$K49)&gt;0,COUNTBLANK($N49:$O49)&gt;0),"Check missing details",IF(IFERROR(AND(OR($O49=$T$6,$O49=$T$7,$O49=$T$8),$P49&lt;&gt;"",$P49&lt;=TODAY()-$Z$10),FALSE),"Follow-up due","Ready for review")))</f>
        <v/>
      </c>
    </row>
    <row r="50" ht="24" customHeight="1">
      <c r="A50" s="19" t="n"/>
      <c r="B50" s="20" t="n"/>
      <c r="C50" s="20" t="n"/>
      <c r="D50" s="42" t="n"/>
      <c r="E50" s="19" t="n"/>
      <c r="F50" s="19" t="n"/>
      <c r="G50" s="19" t="n"/>
      <c r="H50" s="20" t="n"/>
      <c r="I50" s="20" t="n"/>
      <c r="J50" s="20" t="n"/>
      <c r="K50" s="19" t="n"/>
      <c r="L50" s="43" t="n"/>
      <c r="M50" s="44" t="n"/>
      <c r="N50" s="19" t="n"/>
      <c r="O50" s="19" t="n"/>
      <c r="P50" s="42" t="n"/>
      <c r="Q50" s="24">
        <f>IF(COUNTA($A50:$P50)=0,"",IF($D50="","",IF(OR($O50=$T$9,$O50=$T$10),"",MAX(0,TODAY()-$D50))))</f>
        <v/>
      </c>
      <c r="R50" s="25">
        <f>IF(COUNTA($A50:$P50)=0,"",IF(OR($A50="",COUNTBLANK($B50:$K50)&gt;0,COUNTBLANK($N50:$O50)&gt;0),"Check missing details",IF(IFERROR(AND(OR($O50=$T$6,$O50=$T$7,$O50=$T$8),$P50&lt;&gt;"",$P50&lt;=TODAY()-$Z$10),FALSE),"Follow-up due","Ready for review")))</f>
        <v/>
      </c>
    </row>
    <row r="51" ht="24" customHeight="1">
      <c r="A51" s="19" t="n"/>
      <c r="B51" s="20" t="n"/>
      <c r="C51" s="20" t="n"/>
      <c r="D51" s="42" t="n"/>
      <c r="E51" s="19" t="n"/>
      <c r="F51" s="19" t="n"/>
      <c r="G51" s="19" t="n"/>
      <c r="H51" s="20" t="n"/>
      <c r="I51" s="20" t="n"/>
      <c r="J51" s="20" t="n"/>
      <c r="K51" s="19" t="n"/>
      <c r="L51" s="43" t="n"/>
      <c r="M51" s="44" t="n"/>
      <c r="N51" s="19" t="n"/>
      <c r="O51" s="19" t="n"/>
      <c r="P51" s="42" t="n"/>
      <c r="Q51" s="26">
        <f>IF(COUNTA($A51:$P51)=0,"",IF($D51="","",IF(OR($O51=$T$9,$O51=$T$10),"",MAX(0,TODAY()-$D51))))</f>
        <v/>
      </c>
      <c r="R51" s="27">
        <f>IF(COUNTA($A51:$P51)=0,"",IF(OR($A51="",COUNTBLANK($B51:$K51)&gt;0,COUNTBLANK($N51:$O51)&gt;0),"Check missing details",IF(IFERROR(AND(OR($O51=$T$6,$O51=$T$7,$O51=$T$8),$P51&lt;&gt;"",$P51&lt;=TODAY()-$Z$10),FALSE),"Follow-up due","Ready for review")))</f>
        <v/>
      </c>
    </row>
    <row r="52" ht="24" customHeight="1">
      <c r="A52" s="19" t="n"/>
      <c r="B52" s="20" t="n"/>
      <c r="C52" s="20" t="n"/>
      <c r="D52" s="42" t="n"/>
      <c r="E52" s="19" t="n"/>
      <c r="F52" s="19" t="n"/>
      <c r="G52" s="19" t="n"/>
      <c r="H52" s="20" t="n"/>
      <c r="I52" s="20" t="n"/>
      <c r="J52" s="20" t="n"/>
      <c r="K52" s="19" t="n"/>
      <c r="L52" s="43" t="n"/>
      <c r="M52" s="44" t="n"/>
      <c r="N52" s="19" t="n"/>
      <c r="O52" s="19" t="n"/>
      <c r="P52" s="42" t="n"/>
      <c r="Q52" s="24">
        <f>IF(COUNTA($A52:$P52)=0,"",IF($D52="","",IF(OR($O52=$T$9,$O52=$T$10),"",MAX(0,TODAY()-$D52))))</f>
        <v/>
      </c>
      <c r="R52" s="25">
        <f>IF(COUNTA($A52:$P52)=0,"",IF(OR($A52="",COUNTBLANK($B52:$K52)&gt;0,COUNTBLANK($N52:$O52)&gt;0),"Check missing details",IF(IFERROR(AND(OR($O52=$T$6,$O52=$T$7,$O52=$T$8),$P52&lt;&gt;"",$P52&lt;=TODAY()-$Z$10),FALSE),"Follow-up due","Ready for review")))</f>
        <v/>
      </c>
    </row>
    <row r="53" ht="24" customHeight="1">
      <c r="A53" s="19" t="n"/>
      <c r="B53" s="20" t="n"/>
      <c r="C53" s="20" t="n"/>
      <c r="D53" s="42" t="n"/>
      <c r="E53" s="19" t="n"/>
      <c r="F53" s="19" t="n"/>
      <c r="G53" s="19" t="n"/>
      <c r="H53" s="20" t="n"/>
      <c r="I53" s="20" t="n"/>
      <c r="J53" s="20" t="n"/>
      <c r="K53" s="19" t="n"/>
      <c r="L53" s="43" t="n"/>
      <c r="M53" s="44" t="n"/>
      <c r="N53" s="19" t="n"/>
      <c r="O53" s="19" t="n"/>
      <c r="P53" s="42" t="n"/>
      <c r="Q53" s="26">
        <f>IF(COUNTA($A53:$P53)=0,"",IF($D53="","",IF(OR($O53=$T$9,$O53=$T$10),"",MAX(0,TODAY()-$D53))))</f>
        <v/>
      </c>
      <c r="R53" s="27">
        <f>IF(COUNTA($A53:$P53)=0,"",IF(OR($A53="",COUNTBLANK($B53:$K53)&gt;0,COUNTBLANK($N53:$O53)&gt;0),"Check missing details",IF(IFERROR(AND(OR($O53=$T$6,$O53=$T$7,$O53=$T$8),$P53&lt;&gt;"",$P53&lt;=TODAY()-$Z$10),FALSE),"Follow-up due","Ready for review")))</f>
        <v/>
      </c>
    </row>
    <row r="54" ht="24" customHeight="1">
      <c r="A54" s="19" t="n"/>
      <c r="B54" s="20" t="n"/>
      <c r="C54" s="20" t="n"/>
      <c r="D54" s="42" t="n"/>
      <c r="E54" s="19" t="n"/>
      <c r="F54" s="19" t="n"/>
      <c r="G54" s="19" t="n"/>
      <c r="H54" s="20" t="n"/>
      <c r="I54" s="20" t="n"/>
      <c r="J54" s="20" t="n"/>
      <c r="K54" s="19" t="n"/>
      <c r="L54" s="43" t="n"/>
      <c r="M54" s="44" t="n"/>
      <c r="N54" s="19" t="n"/>
      <c r="O54" s="19" t="n"/>
      <c r="P54" s="42" t="n"/>
      <c r="Q54" s="24">
        <f>IF(COUNTA($A54:$P54)=0,"",IF($D54="","",IF(OR($O54=$T$9,$O54=$T$10),"",MAX(0,TODAY()-$D54))))</f>
        <v/>
      </c>
      <c r="R54" s="25">
        <f>IF(COUNTA($A54:$P54)=0,"",IF(OR($A54="",COUNTBLANK($B54:$K54)&gt;0,COUNTBLANK($N54:$O54)&gt;0),"Check missing details",IF(IFERROR(AND(OR($O54=$T$6,$O54=$T$7,$O54=$T$8),$P54&lt;&gt;"",$P54&lt;=TODAY()-$Z$10),FALSE),"Follow-up due","Ready for review")))</f>
        <v/>
      </c>
    </row>
    <row r="55" ht="24" customHeight="1">
      <c r="A55" s="19" t="n"/>
      <c r="B55" s="20" t="n"/>
      <c r="C55" s="20" t="n"/>
      <c r="D55" s="42" t="n"/>
      <c r="E55" s="19" t="n"/>
      <c r="F55" s="19" t="n"/>
      <c r="G55" s="19" t="n"/>
      <c r="H55" s="20" t="n"/>
      <c r="I55" s="20" t="n"/>
      <c r="J55" s="20" t="n"/>
      <c r="K55" s="19" t="n"/>
      <c r="L55" s="43" t="n"/>
      <c r="M55" s="44" t="n"/>
      <c r="N55" s="19" t="n"/>
      <c r="O55" s="19" t="n"/>
      <c r="P55" s="42" t="n"/>
      <c r="Q55" s="26">
        <f>IF(COUNTA($A55:$P55)=0,"",IF($D55="","",IF(OR($O55=$T$9,$O55=$T$10),"",MAX(0,TODAY()-$D55))))</f>
        <v/>
      </c>
      <c r="R55" s="27">
        <f>IF(COUNTA($A55:$P55)=0,"",IF(OR($A55="",COUNTBLANK($B55:$K55)&gt;0,COUNTBLANK($N55:$O55)&gt;0),"Check missing details",IF(IFERROR(AND(OR($O55=$T$6,$O55=$T$7,$O55=$T$8),$P55&lt;&gt;"",$P55&lt;=TODAY()-$Z$10),FALSE),"Follow-up due","Ready for review")))</f>
        <v/>
      </c>
    </row>
    <row r="56" ht="24" customHeight="1">
      <c r="A56" s="19" t="n"/>
      <c r="B56" s="20" t="n"/>
      <c r="C56" s="20" t="n"/>
      <c r="D56" s="42" t="n"/>
      <c r="E56" s="19" t="n"/>
      <c r="F56" s="19" t="n"/>
      <c r="G56" s="19" t="n"/>
      <c r="H56" s="20" t="n"/>
      <c r="I56" s="20" t="n"/>
      <c r="J56" s="20" t="n"/>
      <c r="K56" s="19" t="n"/>
      <c r="L56" s="43" t="n"/>
      <c r="M56" s="44" t="n"/>
      <c r="N56" s="19" t="n"/>
      <c r="O56" s="19" t="n"/>
      <c r="P56" s="42" t="n"/>
      <c r="Q56" s="24">
        <f>IF(COUNTA($A56:$P56)=0,"",IF($D56="","",IF(OR($O56=$T$9,$O56=$T$10),"",MAX(0,TODAY()-$D56))))</f>
        <v/>
      </c>
      <c r="R56" s="25">
        <f>IF(COUNTA($A56:$P56)=0,"",IF(OR($A56="",COUNTBLANK($B56:$K56)&gt;0,COUNTBLANK($N56:$O56)&gt;0),"Check missing details",IF(IFERROR(AND(OR($O56=$T$6,$O56=$T$7,$O56=$T$8),$P56&lt;&gt;"",$P56&lt;=TODAY()-$Z$10),FALSE),"Follow-up due","Ready for review")))</f>
        <v/>
      </c>
    </row>
    <row r="57" ht="24" customHeight="1">
      <c r="A57" s="19" t="n"/>
      <c r="B57" s="20" t="n"/>
      <c r="C57" s="20" t="n"/>
      <c r="D57" s="42" t="n"/>
      <c r="E57" s="19" t="n"/>
      <c r="F57" s="19" t="n"/>
      <c r="G57" s="19" t="n"/>
      <c r="H57" s="20" t="n"/>
      <c r="I57" s="20" t="n"/>
      <c r="J57" s="20" t="n"/>
      <c r="K57" s="19" t="n"/>
      <c r="L57" s="43" t="n"/>
      <c r="M57" s="44" t="n"/>
      <c r="N57" s="19" t="n"/>
      <c r="O57" s="19" t="n"/>
      <c r="P57" s="42" t="n"/>
      <c r="Q57" s="26">
        <f>IF(COUNTA($A57:$P57)=0,"",IF($D57="","",IF(OR($O57=$T$9,$O57=$T$10),"",MAX(0,TODAY()-$D57))))</f>
        <v/>
      </c>
      <c r="R57" s="27">
        <f>IF(COUNTA($A57:$P57)=0,"",IF(OR($A57="",COUNTBLANK($B57:$K57)&gt;0,COUNTBLANK($N57:$O57)&gt;0),"Check missing details",IF(IFERROR(AND(OR($O57=$T$6,$O57=$T$7,$O57=$T$8),$P57&lt;&gt;"",$P57&lt;=TODAY()-$Z$10),FALSE),"Follow-up due","Ready for review")))</f>
        <v/>
      </c>
    </row>
    <row r="58" ht="24" customHeight="1">
      <c r="A58" s="19" t="n"/>
      <c r="B58" s="20" t="n"/>
      <c r="C58" s="20" t="n"/>
      <c r="D58" s="42" t="n"/>
      <c r="E58" s="19" t="n"/>
      <c r="F58" s="19" t="n"/>
      <c r="G58" s="19" t="n"/>
      <c r="H58" s="20" t="n"/>
      <c r="I58" s="20" t="n"/>
      <c r="J58" s="20" t="n"/>
      <c r="K58" s="19" t="n"/>
      <c r="L58" s="43" t="n"/>
      <c r="M58" s="44" t="n"/>
      <c r="N58" s="19" t="n"/>
      <c r="O58" s="19" t="n"/>
      <c r="P58" s="42" t="n"/>
      <c r="Q58" s="24">
        <f>IF(COUNTA($A58:$P58)=0,"",IF($D58="","",IF(OR($O58=$T$9,$O58=$T$10),"",MAX(0,TODAY()-$D58))))</f>
        <v/>
      </c>
      <c r="R58" s="25">
        <f>IF(COUNTA($A58:$P58)=0,"",IF(OR($A58="",COUNTBLANK($B58:$K58)&gt;0,COUNTBLANK($N58:$O58)&gt;0),"Check missing details",IF(IFERROR(AND(OR($O58=$T$6,$O58=$T$7,$O58=$T$8),$P58&lt;&gt;"",$P58&lt;=TODAY()-$Z$10),FALSE),"Follow-up due","Ready for review")))</f>
        <v/>
      </c>
    </row>
    <row r="59" ht="24" customHeight="1">
      <c r="A59" s="19" t="n"/>
      <c r="B59" s="20" t="n"/>
      <c r="C59" s="20" t="n"/>
      <c r="D59" s="42" t="n"/>
      <c r="E59" s="19" t="n"/>
      <c r="F59" s="19" t="n"/>
      <c r="G59" s="19" t="n"/>
      <c r="H59" s="20" t="n"/>
      <c r="I59" s="20" t="n"/>
      <c r="J59" s="20" t="n"/>
      <c r="K59" s="19" t="n"/>
      <c r="L59" s="43" t="n"/>
      <c r="M59" s="44" t="n"/>
      <c r="N59" s="19" t="n"/>
      <c r="O59" s="19" t="n"/>
      <c r="P59" s="42" t="n"/>
      <c r="Q59" s="26">
        <f>IF(COUNTA($A59:$P59)=0,"",IF($D59="","",IF(OR($O59=$T$9,$O59=$T$10),"",MAX(0,TODAY()-$D59))))</f>
        <v/>
      </c>
      <c r="R59" s="27">
        <f>IF(COUNTA($A59:$P59)=0,"",IF(OR($A59="",COUNTBLANK($B59:$K59)&gt;0,COUNTBLANK($N59:$O59)&gt;0),"Check missing details",IF(IFERROR(AND(OR($O59=$T$6,$O59=$T$7,$O59=$T$8),$P59&lt;&gt;"",$P59&lt;=TODAY()-$Z$10),FALSE),"Follow-up due","Ready for review")))</f>
        <v/>
      </c>
    </row>
    <row r="60" ht="24" customHeight="1">
      <c r="A60" s="19" t="n"/>
      <c r="B60" s="20" t="n"/>
      <c r="C60" s="20" t="n"/>
      <c r="D60" s="42" t="n"/>
      <c r="E60" s="19" t="n"/>
      <c r="F60" s="19" t="n"/>
      <c r="G60" s="19" t="n"/>
      <c r="H60" s="20" t="n"/>
      <c r="I60" s="20" t="n"/>
      <c r="J60" s="20" t="n"/>
      <c r="K60" s="19" t="n"/>
      <c r="L60" s="43" t="n"/>
      <c r="M60" s="44" t="n"/>
      <c r="N60" s="19" t="n"/>
      <c r="O60" s="19" t="n"/>
      <c r="P60" s="42" t="n"/>
      <c r="Q60" s="24">
        <f>IF(COUNTA($A60:$P60)=0,"",IF($D60="","",IF(OR($O60=$T$9,$O60=$T$10),"",MAX(0,TODAY()-$D60))))</f>
        <v/>
      </c>
      <c r="R60" s="25">
        <f>IF(COUNTA($A60:$P60)=0,"",IF(OR($A60="",COUNTBLANK($B60:$K60)&gt;0,COUNTBLANK($N60:$O60)&gt;0),"Check missing details",IF(IFERROR(AND(OR($O60=$T$6,$O60=$T$7,$O60=$T$8),$P60&lt;&gt;"",$P60&lt;=TODAY()-$Z$10),FALSE),"Follow-up due","Ready for review")))</f>
        <v/>
      </c>
    </row>
    <row r="61" ht="24" customHeight="1">
      <c r="A61" s="19" t="n"/>
      <c r="B61" s="20" t="n"/>
      <c r="C61" s="20" t="n"/>
      <c r="D61" s="42" t="n"/>
      <c r="E61" s="19" t="n"/>
      <c r="F61" s="19" t="n"/>
      <c r="G61" s="19" t="n"/>
      <c r="H61" s="20" t="n"/>
      <c r="I61" s="20" t="n"/>
      <c r="J61" s="20" t="n"/>
      <c r="K61" s="19" t="n"/>
      <c r="L61" s="43" t="n"/>
      <c r="M61" s="44" t="n"/>
      <c r="N61" s="19" t="n"/>
      <c r="O61" s="19" t="n"/>
      <c r="P61" s="42" t="n"/>
      <c r="Q61" s="26">
        <f>IF(COUNTA($A61:$P61)=0,"",IF($D61="","",IF(OR($O61=$T$9,$O61=$T$10),"",MAX(0,TODAY()-$D61))))</f>
        <v/>
      </c>
      <c r="R61" s="27">
        <f>IF(COUNTA($A61:$P61)=0,"",IF(OR($A61="",COUNTBLANK($B61:$K61)&gt;0,COUNTBLANK($N61:$O61)&gt;0),"Check missing details",IF(IFERROR(AND(OR($O61=$T$6,$O61=$T$7,$O61=$T$8),$P61&lt;&gt;"",$P61&lt;=TODAY()-$Z$10),FALSE),"Follow-up due","Ready for review")))</f>
        <v/>
      </c>
    </row>
    <row r="62" ht="24" customHeight="1">
      <c r="A62" s="19" t="n"/>
      <c r="B62" s="20" t="n"/>
      <c r="C62" s="20" t="n"/>
      <c r="D62" s="42" t="n"/>
      <c r="E62" s="19" t="n"/>
      <c r="F62" s="19" t="n"/>
      <c r="G62" s="19" t="n"/>
      <c r="H62" s="20" t="n"/>
      <c r="I62" s="20" t="n"/>
      <c r="J62" s="20" t="n"/>
      <c r="K62" s="19" t="n"/>
      <c r="L62" s="43" t="n"/>
      <c r="M62" s="44" t="n"/>
      <c r="N62" s="19" t="n"/>
      <c r="O62" s="19" t="n"/>
      <c r="P62" s="42" t="n"/>
      <c r="Q62" s="24">
        <f>IF(COUNTA($A62:$P62)=0,"",IF($D62="","",IF(OR($O62=$T$9,$O62=$T$10),"",MAX(0,TODAY()-$D62))))</f>
        <v/>
      </c>
      <c r="R62" s="25">
        <f>IF(COUNTA($A62:$P62)=0,"",IF(OR($A62="",COUNTBLANK($B62:$K62)&gt;0,COUNTBLANK($N62:$O62)&gt;0),"Check missing details",IF(IFERROR(AND(OR($O62=$T$6,$O62=$T$7,$O62=$T$8),$P62&lt;&gt;"",$P62&lt;=TODAY()-$Z$10),FALSE),"Follow-up due","Ready for review")))</f>
        <v/>
      </c>
    </row>
    <row r="63" ht="24" customHeight="1">
      <c r="A63" s="19" t="n"/>
      <c r="B63" s="20" t="n"/>
      <c r="C63" s="20" t="n"/>
      <c r="D63" s="42" t="n"/>
      <c r="E63" s="19" t="n"/>
      <c r="F63" s="19" t="n"/>
      <c r="G63" s="19" t="n"/>
      <c r="H63" s="20" t="n"/>
      <c r="I63" s="20" t="n"/>
      <c r="J63" s="20" t="n"/>
      <c r="K63" s="19" t="n"/>
      <c r="L63" s="43" t="n"/>
      <c r="M63" s="44" t="n"/>
      <c r="N63" s="19" t="n"/>
      <c r="O63" s="19" t="n"/>
      <c r="P63" s="42" t="n"/>
      <c r="Q63" s="26">
        <f>IF(COUNTA($A63:$P63)=0,"",IF($D63="","",IF(OR($O63=$T$9,$O63=$T$10),"",MAX(0,TODAY()-$D63))))</f>
        <v/>
      </c>
      <c r="R63" s="27">
        <f>IF(COUNTA($A63:$P63)=0,"",IF(OR($A63="",COUNTBLANK($B63:$K63)&gt;0,COUNTBLANK($N63:$O63)&gt;0),"Check missing details",IF(IFERROR(AND(OR($O63=$T$6,$O63=$T$7,$O63=$T$8),$P63&lt;&gt;"",$P63&lt;=TODAY()-$Z$10),FALSE),"Follow-up due","Ready for review")))</f>
        <v/>
      </c>
    </row>
    <row r="64" ht="24" customHeight="1">
      <c r="A64" s="19" t="n"/>
      <c r="B64" s="20" t="n"/>
      <c r="C64" s="20" t="n"/>
      <c r="D64" s="42" t="n"/>
      <c r="E64" s="19" t="n"/>
      <c r="F64" s="19" t="n"/>
      <c r="G64" s="19" t="n"/>
      <c r="H64" s="20" t="n"/>
      <c r="I64" s="20" t="n"/>
      <c r="J64" s="20" t="n"/>
      <c r="K64" s="19" t="n"/>
      <c r="L64" s="43" t="n"/>
      <c r="M64" s="44" t="n"/>
      <c r="N64" s="19" t="n"/>
      <c r="O64" s="19" t="n"/>
      <c r="P64" s="42" t="n"/>
      <c r="Q64" s="24">
        <f>IF(COUNTA($A64:$P64)=0,"",IF($D64="","",IF(OR($O64=$T$9,$O64=$T$10),"",MAX(0,TODAY()-$D64))))</f>
        <v/>
      </c>
      <c r="R64" s="25">
        <f>IF(COUNTA($A64:$P64)=0,"",IF(OR($A64="",COUNTBLANK($B64:$K64)&gt;0,COUNTBLANK($N64:$O64)&gt;0),"Check missing details",IF(IFERROR(AND(OR($O64=$T$6,$O64=$T$7,$O64=$T$8),$P64&lt;&gt;"",$P64&lt;=TODAY()-$Z$10),FALSE),"Follow-up due","Ready for review")))</f>
        <v/>
      </c>
    </row>
    <row r="65" ht="24" customHeight="1">
      <c r="A65" s="19" t="n"/>
      <c r="B65" s="20" t="n"/>
      <c r="C65" s="20" t="n"/>
      <c r="D65" s="42" t="n"/>
      <c r="E65" s="19" t="n"/>
      <c r="F65" s="19" t="n"/>
      <c r="G65" s="19" t="n"/>
      <c r="H65" s="20" t="n"/>
      <c r="I65" s="20" t="n"/>
      <c r="J65" s="20" t="n"/>
      <c r="K65" s="19" t="n"/>
      <c r="L65" s="43" t="n"/>
      <c r="M65" s="44" t="n"/>
      <c r="N65" s="19" t="n"/>
      <c r="O65" s="19" t="n"/>
      <c r="P65" s="42" t="n"/>
      <c r="Q65" s="26">
        <f>IF(COUNTA($A65:$P65)=0,"",IF($D65="","",IF(OR($O65=$T$9,$O65=$T$10),"",MAX(0,TODAY()-$D65))))</f>
        <v/>
      </c>
      <c r="R65" s="27">
        <f>IF(COUNTA($A65:$P65)=0,"",IF(OR($A65="",COUNTBLANK($B65:$K65)&gt;0,COUNTBLANK($N65:$O65)&gt;0),"Check missing details",IF(IFERROR(AND(OR($O65=$T$6,$O65=$T$7,$O65=$T$8),$P65&lt;&gt;"",$P65&lt;=TODAY()-$Z$10),FALSE),"Follow-up due","Ready for review")))</f>
        <v/>
      </c>
    </row>
    <row r="66" ht="24" customHeight="1">
      <c r="A66" s="19" t="n"/>
      <c r="B66" s="20" t="n"/>
      <c r="C66" s="20" t="n"/>
      <c r="D66" s="42" t="n"/>
      <c r="E66" s="19" t="n"/>
      <c r="F66" s="19" t="n"/>
      <c r="G66" s="19" t="n"/>
      <c r="H66" s="20" t="n"/>
      <c r="I66" s="20" t="n"/>
      <c r="J66" s="20" t="n"/>
      <c r="K66" s="19" t="n"/>
      <c r="L66" s="43" t="n"/>
      <c r="M66" s="44" t="n"/>
      <c r="N66" s="19" t="n"/>
      <c r="O66" s="19" t="n"/>
      <c r="P66" s="42" t="n"/>
      <c r="Q66" s="24">
        <f>IF(COUNTA($A66:$P66)=0,"",IF($D66="","",IF(OR($O66=$T$9,$O66=$T$10),"",MAX(0,TODAY()-$D66))))</f>
        <v/>
      </c>
      <c r="R66" s="25">
        <f>IF(COUNTA($A66:$P66)=0,"",IF(OR($A66="",COUNTBLANK($B66:$K66)&gt;0,COUNTBLANK($N66:$O66)&gt;0),"Check missing details",IF(IFERROR(AND(OR($O66=$T$6,$O66=$T$7,$O66=$T$8),$P66&lt;&gt;"",$P66&lt;=TODAY()-$Z$10),FALSE),"Follow-up due","Ready for review")))</f>
        <v/>
      </c>
    </row>
    <row r="67" ht="24" customHeight="1">
      <c r="A67" s="19" t="n"/>
      <c r="B67" s="20" t="n"/>
      <c r="C67" s="20" t="n"/>
      <c r="D67" s="42" t="n"/>
      <c r="E67" s="19" t="n"/>
      <c r="F67" s="19" t="n"/>
      <c r="G67" s="19" t="n"/>
      <c r="H67" s="20" t="n"/>
      <c r="I67" s="20" t="n"/>
      <c r="J67" s="20" t="n"/>
      <c r="K67" s="19" t="n"/>
      <c r="L67" s="43" t="n"/>
      <c r="M67" s="44" t="n"/>
      <c r="N67" s="19" t="n"/>
      <c r="O67" s="19" t="n"/>
      <c r="P67" s="42" t="n"/>
      <c r="Q67" s="26">
        <f>IF(COUNTA($A67:$P67)=0,"",IF($D67="","",IF(OR($O67=$T$9,$O67=$T$10),"",MAX(0,TODAY()-$D67))))</f>
        <v/>
      </c>
      <c r="R67" s="27">
        <f>IF(COUNTA($A67:$P67)=0,"",IF(OR($A67="",COUNTBLANK($B67:$K67)&gt;0,COUNTBLANK($N67:$O67)&gt;0),"Check missing details",IF(IFERROR(AND(OR($O67=$T$6,$O67=$T$7,$O67=$T$8),$P67&lt;&gt;"",$P67&lt;=TODAY()-$Z$10),FALSE),"Follow-up due","Ready for review")))</f>
        <v/>
      </c>
    </row>
    <row r="68" ht="24" customHeight="1">
      <c r="A68" s="19" t="n"/>
      <c r="B68" s="20" t="n"/>
      <c r="C68" s="20" t="n"/>
      <c r="D68" s="42" t="n"/>
      <c r="E68" s="19" t="n"/>
      <c r="F68" s="19" t="n"/>
      <c r="G68" s="19" t="n"/>
      <c r="H68" s="20" t="n"/>
      <c r="I68" s="20" t="n"/>
      <c r="J68" s="20" t="n"/>
      <c r="K68" s="19" t="n"/>
      <c r="L68" s="43" t="n"/>
      <c r="M68" s="44" t="n"/>
      <c r="N68" s="19" t="n"/>
      <c r="O68" s="19" t="n"/>
      <c r="P68" s="42" t="n"/>
      <c r="Q68" s="24">
        <f>IF(COUNTA($A68:$P68)=0,"",IF($D68="","",IF(OR($O68=$T$9,$O68=$T$10),"",MAX(0,TODAY()-$D68))))</f>
        <v/>
      </c>
      <c r="R68" s="25">
        <f>IF(COUNTA($A68:$P68)=0,"",IF(OR($A68="",COUNTBLANK($B68:$K68)&gt;0,COUNTBLANK($N68:$O68)&gt;0),"Check missing details",IF(IFERROR(AND(OR($O68=$T$6,$O68=$T$7,$O68=$T$8),$P68&lt;&gt;"",$P68&lt;=TODAY()-$Z$10),FALSE),"Follow-up due","Ready for review")))</f>
        <v/>
      </c>
    </row>
    <row r="69" ht="24" customHeight="1">
      <c r="A69" s="19" t="n"/>
      <c r="B69" s="20" t="n"/>
      <c r="C69" s="20" t="n"/>
      <c r="D69" s="42" t="n"/>
      <c r="E69" s="19" t="n"/>
      <c r="F69" s="19" t="n"/>
      <c r="G69" s="19" t="n"/>
      <c r="H69" s="20" t="n"/>
      <c r="I69" s="20" t="n"/>
      <c r="J69" s="20" t="n"/>
      <c r="K69" s="19" t="n"/>
      <c r="L69" s="43" t="n"/>
      <c r="M69" s="44" t="n"/>
      <c r="N69" s="19" t="n"/>
      <c r="O69" s="19" t="n"/>
      <c r="P69" s="42" t="n"/>
      <c r="Q69" s="26">
        <f>IF(COUNTA($A69:$P69)=0,"",IF($D69="","",IF(OR($O69=$T$9,$O69=$T$10),"",MAX(0,TODAY()-$D69))))</f>
        <v/>
      </c>
      <c r="R69" s="27">
        <f>IF(COUNTA($A69:$P69)=0,"",IF(OR($A69="",COUNTBLANK($B69:$K69)&gt;0,COUNTBLANK($N69:$O69)&gt;0),"Check missing details",IF(IFERROR(AND(OR($O69=$T$6,$O69=$T$7,$O69=$T$8),$P69&lt;&gt;"",$P69&lt;=TODAY()-$Z$10),FALSE),"Follow-up due","Ready for review")))</f>
        <v/>
      </c>
    </row>
    <row r="70" ht="24" customHeight="1">
      <c r="A70" s="19" t="n"/>
      <c r="B70" s="20" t="n"/>
      <c r="C70" s="20" t="n"/>
      <c r="D70" s="42" t="n"/>
      <c r="E70" s="19" t="n"/>
      <c r="F70" s="19" t="n"/>
      <c r="G70" s="19" t="n"/>
      <c r="H70" s="20" t="n"/>
      <c r="I70" s="20" t="n"/>
      <c r="J70" s="20" t="n"/>
      <c r="K70" s="19" t="n"/>
      <c r="L70" s="43" t="n"/>
      <c r="M70" s="44" t="n"/>
      <c r="N70" s="19" t="n"/>
      <c r="O70" s="19" t="n"/>
      <c r="P70" s="42" t="n"/>
      <c r="Q70" s="24">
        <f>IF(COUNTA($A70:$P70)=0,"",IF($D70="","",IF(OR($O70=$T$9,$O70=$T$10),"",MAX(0,TODAY()-$D70))))</f>
        <v/>
      </c>
      <c r="R70" s="25">
        <f>IF(COUNTA($A70:$P70)=0,"",IF(OR($A70="",COUNTBLANK($B70:$K70)&gt;0,COUNTBLANK($N70:$O70)&gt;0),"Check missing details",IF(IFERROR(AND(OR($O70=$T$6,$O70=$T$7,$O70=$T$8),$P70&lt;&gt;"",$P70&lt;=TODAY()-$Z$10),FALSE),"Follow-up due","Ready for review")))</f>
        <v/>
      </c>
    </row>
    <row r="71" ht="24" customHeight="1">
      <c r="A71" s="19" t="n"/>
      <c r="B71" s="20" t="n"/>
      <c r="C71" s="20" t="n"/>
      <c r="D71" s="42" t="n"/>
      <c r="E71" s="19" t="n"/>
      <c r="F71" s="19" t="n"/>
      <c r="G71" s="19" t="n"/>
      <c r="H71" s="20" t="n"/>
      <c r="I71" s="20" t="n"/>
      <c r="J71" s="20" t="n"/>
      <c r="K71" s="19" t="n"/>
      <c r="L71" s="43" t="n"/>
      <c r="M71" s="44" t="n"/>
      <c r="N71" s="19" t="n"/>
      <c r="O71" s="19" t="n"/>
      <c r="P71" s="42" t="n"/>
      <c r="Q71" s="26">
        <f>IF(COUNTA($A71:$P71)=0,"",IF($D71="","",IF(OR($O71=$T$9,$O71=$T$10),"",MAX(0,TODAY()-$D71))))</f>
        <v/>
      </c>
      <c r="R71" s="27">
        <f>IF(COUNTA($A71:$P71)=0,"",IF(OR($A71="",COUNTBLANK($B71:$K71)&gt;0,COUNTBLANK($N71:$O71)&gt;0),"Check missing details",IF(IFERROR(AND(OR($O71=$T$6,$O71=$T$7,$O71=$T$8),$P71&lt;&gt;"",$P71&lt;=TODAY()-$Z$10),FALSE),"Follow-up due","Ready for review")))</f>
        <v/>
      </c>
    </row>
    <row r="72" ht="24" customHeight="1">
      <c r="A72" s="19" t="n"/>
      <c r="B72" s="20" t="n"/>
      <c r="C72" s="20" t="n"/>
      <c r="D72" s="42" t="n"/>
      <c r="E72" s="19" t="n"/>
      <c r="F72" s="19" t="n"/>
      <c r="G72" s="19" t="n"/>
      <c r="H72" s="20" t="n"/>
      <c r="I72" s="20" t="n"/>
      <c r="J72" s="20" t="n"/>
      <c r="K72" s="19" t="n"/>
      <c r="L72" s="43" t="n"/>
      <c r="M72" s="44" t="n"/>
      <c r="N72" s="19" t="n"/>
      <c r="O72" s="19" t="n"/>
      <c r="P72" s="42" t="n"/>
      <c r="Q72" s="24">
        <f>IF(COUNTA($A72:$P72)=0,"",IF($D72="","",IF(OR($O72=$T$9,$O72=$T$10),"",MAX(0,TODAY()-$D72))))</f>
        <v/>
      </c>
      <c r="R72" s="25">
        <f>IF(COUNTA($A72:$P72)=0,"",IF(OR($A72="",COUNTBLANK($B72:$K72)&gt;0,COUNTBLANK($N72:$O72)&gt;0),"Check missing details",IF(IFERROR(AND(OR($O72=$T$6,$O72=$T$7,$O72=$T$8),$P72&lt;&gt;"",$P72&lt;=TODAY()-$Z$10),FALSE),"Follow-up due","Ready for review")))</f>
        <v/>
      </c>
    </row>
    <row r="73" ht="24" customHeight="1">
      <c r="A73" s="19" t="n"/>
      <c r="B73" s="20" t="n"/>
      <c r="C73" s="20" t="n"/>
      <c r="D73" s="42" t="n"/>
      <c r="E73" s="19" t="n"/>
      <c r="F73" s="19" t="n"/>
      <c r="G73" s="19" t="n"/>
      <c r="H73" s="20" t="n"/>
      <c r="I73" s="20" t="n"/>
      <c r="J73" s="20" t="n"/>
      <c r="K73" s="19" t="n"/>
      <c r="L73" s="43" t="n"/>
      <c r="M73" s="44" t="n"/>
      <c r="N73" s="19" t="n"/>
      <c r="O73" s="19" t="n"/>
      <c r="P73" s="42" t="n"/>
      <c r="Q73" s="26">
        <f>IF(COUNTA($A73:$P73)=0,"",IF($D73="","",IF(OR($O73=$T$9,$O73=$T$10),"",MAX(0,TODAY()-$D73))))</f>
        <v/>
      </c>
      <c r="R73" s="27">
        <f>IF(COUNTA($A73:$P73)=0,"",IF(OR($A73="",COUNTBLANK($B73:$K73)&gt;0,COUNTBLANK($N73:$O73)&gt;0),"Check missing details",IF(IFERROR(AND(OR($O73=$T$6,$O73=$T$7,$O73=$T$8),$P73&lt;&gt;"",$P73&lt;=TODAY()-$Z$10),FALSE),"Follow-up due","Ready for review")))</f>
        <v/>
      </c>
    </row>
    <row r="74" ht="24" customHeight="1">
      <c r="A74" s="19" t="n"/>
      <c r="B74" s="20" t="n"/>
      <c r="C74" s="20" t="n"/>
      <c r="D74" s="42" t="n"/>
      <c r="E74" s="19" t="n"/>
      <c r="F74" s="19" t="n"/>
      <c r="G74" s="19" t="n"/>
      <c r="H74" s="20" t="n"/>
      <c r="I74" s="20" t="n"/>
      <c r="J74" s="20" t="n"/>
      <c r="K74" s="19" t="n"/>
      <c r="L74" s="43" t="n"/>
      <c r="M74" s="44" t="n"/>
      <c r="N74" s="19" t="n"/>
      <c r="O74" s="19" t="n"/>
      <c r="P74" s="42" t="n"/>
      <c r="Q74" s="24">
        <f>IF(COUNTA($A74:$P74)=0,"",IF($D74="","",IF(OR($O74=$T$9,$O74=$T$10),"",MAX(0,TODAY()-$D74))))</f>
        <v/>
      </c>
      <c r="R74" s="25">
        <f>IF(COUNTA($A74:$P74)=0,"",IF(OR($A74="",COUNTBLANK($B74:$K74)&gt;0,COUNTBLANK($N74:$O74)&gt;0),"Check missing details",IF(IFERROR(AND(OR($O74=$T$6,$O74=$T$7,$O74=$T$8),$P74&lt;&gt;"",$P74&lt;=TODAY()-$Z$10),FALSE),"Follow-up due","Ready for review")))</f>
        <v/>
      </c>
    </row>
    <row r="75" ht="24" customHeight="1">
      <c r="A75" s="19" t="n"/>
      <c r="B75" s="20" t="n"/>
      <c r="C75" s="20" t="n"/>
      <c r="D75" s="42" t="n"/>
      <c r="E75" s="19" t="n"/>
      <c r="F75" s="19" t="n"/>
      <c r="G75" s="19" t="n"/>
      <c r="H75" s="20" t="n"/>
      <c r="I75" s="20" t="n"/>
      <c r="J75" s="20" t="n"/>
      <c r="K75" s="19" t="n"/>
      <c r="L75" s="43" t="n"/>
      <c r="M75" s="44" t="n"/>
      <c r="N75" s="19" t="n"/>
      <c r="O75" s="19" t="n"/>
      <c r="P75" s="42" t="n"/>
      <c r="Q75" s="26">
        <f>IF(COUNTA($A75:$P75)=0,"",IF($D75="","",IF(OR($O75=$T$9,$O75=$T$10),"",MAX(0,TODAY()-$D75))))</f>
        <v/>
      </c>
      <c r="R75" s="27">
        <f>IF(COUNTA($A75:$P75)=0,"",IF(OR($A75="",COUNTBLANK($B75:$K75)&gt;0,COUNTBLANK($N75:$O75)&gt;0),"Check missing details",IF(IFERROR(AND(OR($O75=$T$6,$O75=$T$7,$O75=$T$8),$P75&lt;&gt;"",$P75&lt;=TODAY()-$Z$10),FALSE),"Follow-up due","Ready for review")))</f>
        <v/>
      </c>
    </row>
    <row r="76" ht="24" customHeight="1">
      <c r="A76" s="19" t="n"/>
      <c r="B76" s="20" t="n"/>
      <c r="C76" s="20" t="n"/>
      <c r="D76" s="42" t="n"/>
      <c r="E76" s="19" t="n"/>
      <c r="F76" s="19" t="n"/>
      <c r="G76" s="19" t="n"/>
      <c r="H76" s="20" t="n"/>
      <c r="I76" s="20" t="n"/>
      <c r="J76" s="20" t="n"/>
      <c r="K76" s="19" t="n"/>
      <c r="L76" s="43" t="n"/>
      <c r="M76" s="44" t="n"/>
      <c r="N76" s="19" t="n"/>
      <c r="O76" s="19" t="n"/>
      <c r="P76" s="42" t="n"/>
      <c r="Q76" s="24">
        <f>IF(COUNTA($A76:$P76)=0,"",IF($D76="","",IF(OR($O76=$T$9,$O76=$T$10),"",MAX(0,TODAY()-$D76))))</f>
        <v/>
      </c>
      <c r="R76" s="25">
        <f>IF(COUNTA($A76:$P76)=0,"",IF(OR($A76="",COUNTBLANK($B76:$K76)&gt;0,COUNTBLANK($N76:$O76)&gt;0),"Check missing details",IF(IFERROR(AND(OR($O76=$T$6,$O76=$T$7,$O76=$T$8),$P76&lt;&gt;"",$P76&lt;=TODAY()-$Z$10),FALSE),"Follow-up due","Ready for review")))</f>
        <v/>
      </c>
    </row>
    <row r="77" ht="24" customHeight="1">
      <c r="A77" s="19" t="n"/>
      <c r="B77" s="20" t="n"/>
      <c r="C77" s="20" t="n"/>
      <c r="D77" s="42" t="n"/>
      <c r="E77" s="19" t="n"/>
      <c r="F77" s="19" t="n"/>
      <c r="G77" s="19" t="n"/>
      <c r="H77" s="20" t="n"/>
      <c r="I77" s="20" t="n"/>
      <c r="J77" s="20" t="n"/>
      <c r="K77" s="19" t="n"/>
      <c r="L77" s="43" t="n"/>
      <c r="M77" s="44" t="n"/>
      <c r="N77" s="19" t="n"/>
      <c r="O77" s="19" t="n"/>
      <c r="P77" s="42" t="n"/>
      <c r="Q77" s="26">
        <f>IF(COUNTA($A77:$P77)=0,"",IF($D77="","",IF(OR($O77=$T$9,$O77=$T$10),"",MAX(0,TODAY()-$D77))))</f>
        <v/>
      </c>
      <c r="R77" s="27">
        <f>IF(COUNTA($A77:$P77)=0,"",IF(OR($A77="",COUNTBLANK($B77:$K77)&gt;0,COUNTBLANK($N77:$O77)&gt;0),"Check missing details",IF(IFERROR(AND(OR($O77=$T$6,$O77=$T$7,$O77=$T$8),$P77&lt;&gt;"",$P77&lt;=TODAY()-$Z$10),FALSE),"Follow-up due","Ready for review")))</f>
        <v/>
      </c>
    </row>
    <row r="78" ht="24" customHeight="1">
      <c r="A78" s="19" t="n"/>
      <c r="B78" s="20" t="n"/>
      <c r="C78" s="20" t="n"/>
      <c r="D78" s="42" t="n"/>
      <c r="E78" s="19" t="n"/>
      <c r="F78" s="19" t="n"/>
      <c r="G78" s="19" t="n"/>
      <c r="H78" s="20" t="n"/>
      <c r="I78" s="20" t="n"/>
      <c r="J78" s="20" t="n"/>
      <c r="K78" s="19" t="n"/>
      <c r="L78" s="43" t="n"/>
      <c r="M78" s="44" t="n"/>
      <c r="N78" s="19" t="n"/>
      <c r="O78" s="19" t="n"/>
      <c r="P78" s="42" t="n"/>
      <c r="Q78" s="24">
        <f>IF(COUNTA($A78:$P78)=0,"",IF($D78="","",IF(OR($O78=$T$9,$O78=$T$10),"",MAX(0,TODAY()-$D78))))</f>
        <v/>
      </c>
      <c r="R78" s="25">
        <f>IF(COUNTA($A78:$P78)=0,"",IF(OR($A78="",COUNTBLANK($B78:$K78)&gt;0,COUNTBLANK($N78:$O78)&gt;0),"Check missing details",IF(IFERROR(AND(OR($O78=$T$6,$O78=$T$7,$O78=$T$8),$P78&lt;&gt;"",$P78&lt;=TODAY()-$Z$10),FALSE),"Follow-up due","Ready for review")))</f>
        <v/>
      </c>
    </row>
    <row r="79" ht="24" customHeight="1">
      <c r="A79" s="19" t="n"/>
      <c r="B79" s="20" t="n"/>
      <c r="C79" s="20" t="n"/>
      <c r="D79" s="42" t="n"/>
      <c r="E79" s="19" t="n"/>
      <c r="F79" s="19" t="n"/>
      <c r="G79" s="19" t="n"/>
      <c r="H79" s="20" t="n"/>
      <c r="I79" s="20" t="n"/>
      <c r="J79" s="20" t="n"/>
      <c r="K79" s="19" t="n"/>
      <c r="L79" s="43" t="n"/>
      <c r="M79" s="44" t="n"/>
      <c r="N79" s="19" t="n"/>
      <c r="O79" s="19" t="n"/>
      <c r="P79" s="42" t="n"/>
      <c r="Q79" s="26">
        <f>IF(COUNTA($A79:$P79)=0,"",IF($D79="","",IF(OR($O79=$T$9,$O79=$T$10),"",MAX(0,TODAY()-$D79))))</f>
        <v/>
      </c>
      <c r="R79" s="27">
        <f>IF(COUNTA($A79:$P79)=0,"",IF(OR($A79="",COUNTBLANK($B79:$K79)&gt;0,COUNTBLANK($N79:$O79)&gt;0),"Check missing details",IF(IFERROR(AND(OR($O79=$T$6,$O79=$T$7,$O79=$T$8),$P79&lt;&gt;"",$P79&lt;=TODAY()-$Z$10),FALSE),"Follow-up due","Ready for review")))</f>
        <v/>
      </c>
    </row>
    <row r="80" ht="24" customHeight="1">
      <c r="A80" s="19" t="n"/>
      <c r="B80" s="20" t="n"/>
      <c r="C80" s="20" t="n"/>
      <c r="D80" s="42" t="n"/>
      <c r="E80" s="19" t="n"/>
      <c r="F80" s="19" t="n"/>
      <c r="G80" s="19" t="n"/>
      <c r="H80" s="20" t="n"/>
      <c r="I80" s="20" t="n"/>
      <c r="J80" s="20" t="n"/>
      <c r="K80" s="19" t="n"/>
      <c r="L80" s="43" t="n"/>
      <c r="M80" s="44" t="n"/>
      <c r="N80" s="19" t="n"/>
      <c r="O80" s="19" t="n"/>
      <c r="P80" s="42" t="n"/>
      <c r="Q80" s="24">
        <f>IF(COUNTA($A80:$P80)=0,"",IF($D80="","",IF(OR($O80=$T$9,$O80=$T$10),"",MAX(0,TODAY()-$D80))))</f>
        <v/>
      </c>
      <c r="R80" s="25">
        <f>IF(COUNTA($A80:$P80)=0,"",IF(OR($A80="",COUNTBLANK($B80:$K80)&gt;0,COUNTBLANK($N80:$O80)&gt;0),"Check missing details",IF(IFERROR(AND(OR($O80=$T$6,$O80=$T$7,$O80=$T$8),$P80&lt;&gt;"",$P80&lt;=TODAY()-$Z$10),FALSE),"Follow-up due","Ready for review")))</f>
        <v/>
      </c>
    </row>
    <row r="81" ht="24" customHeight="1">
      <c r="A81" s="19" t="n"/>
      <c r="B81" s="20" t="n"/>
      <c r="C81" s="20" t="n"/>
      <c r="D81" s="42" t="n"/>
      <c r="E81" s="19" t="n"/>
      <c r="F81" s="19" t="n"/>
      <c r="G81" s="19" t="n"/>
      <c r="H81" s="20" t="n"/>
      <c r="I81" s="20" t="n"/>
      <c r="J81" s="20" t="n"/>
      <c r="K81" s="19" t="n"/>
      <c r="L81" s="43" t="n"/>
      <c r="M81" s="44" t="n"/>
      <c r="N81" s="19" t="n"/>
      <c r="O81" s="19" t="n"/>
      <c r="P81" s="42" t="n"/>
      <c r="Q81" s="26">
        <f>IF(COUNTA($A81:$P81)=0,"",IF($D81="","",IF(OR($O81=$T$9,$O81=$T$10),"",MAX(0,TODAY()-$D81))))</f>
        <v/>
      </c>
      <c r="R81" s="27">
        <f>IF(COUNTA($A81:$P81)=0,"",IF(OR($A81="",COUNTBLANK($B81:$K81)&gt;0,COUNTBLANK($N81:$O81)&gt;0),"Check missing details",IF(IFERROR(AND(OR($O81=$T$6,$O81=$T$7,$O81=$T$8),$P81&lt;&gt;"",$P81&lt;=TODAY()-$Z$10),FALSE),"Follow-up due","Ready for review")))</f>
        <v/>
      </c>
    </row>
    <row r="82" ht="24" customHeight="1">
      <c r="A82" s="19" t="n"/>
      <c r="B82" s="20" t="n"/>
      <c r="C82" s="20" t="n"/>
      <c r="D82" s="42" t="n"/>
      <c r="E82" s="19" t="n"/>
      <c r="F82" s="19" t="n"/>
      <c r="G82" s="19" t="n"/>
      <c r="H82" s="20" t="n"/>
      <c r="I82" s="20" t="n"/>
      <c r="J82" s="20" t="n"/>
      <c r="K82" s="19" t="n"/>
      <c r="L82" s="43" t="n"/>
      <c r="M82" s="44" t="n"/>
      <c r="N82" s="19" t="n"/>
      <c r="O82" s="19" t="n"/>
      <c r="P82" s="42" t="n"/>
      <c r="Q82" s="24">
        <f>IF(COUNTA($A82:$P82)=0,"",IF($D82="","",IF(OR($O82=$T$9,$O82=$T$10),"",MAX(0,TODAY()-$D82))))</f>
        <v/>
      </c>
      <c r="R82" s="25">
        <f>IF(COUNTA($A82:$P82)=0,"",IF(OR($A82="",COUNTBLANK($B82:$K82)&gt;0,COUNTBLANK($N82:$O82)&gt;0),"Check missing details",IF(IFERROR(AND(OR($O82=$T$6,$O82=$T$7,$O82=$T$8),$P82&lt;&gt;"",$P82&lt;=TODAY()-$Z$10),FALSE),"Follow-up due","Ready for review")))</f>
        <v/>
      </c>
    </row>
    <row r="83" ht="24" customHeight="1">
      <c r="A83" s="19" t="n"/>
      <c r="B83" s="20" t="n"/>
      <c r="C83" s="20" t="n"/>
      <c r="D83" s="42" t="n"/>
      <c r="E83" s="19" t="n"/>
      <c r="F83" s="19" t="n"/>
      <c r="G83" s="19" t="n"/>
      <c r="H83" s="20" t="n"/>
      <c r="I83" s="20" t="n"/>
      <c r="J83" s="20" t="n"/>
      <c r="K83" s="19" t="n"/>
      <c r="L83" s="43" t="n"/>
      <c r="M83" s="44" t="n"/>
      <c r="N83" s="19" t="n"/>
      <c r="O83" s="19" t="n"/>
      <c r="P83" s="42" t="n"/>
      <c r="Q83" s="26">
        <f>IF(COUNTA($A83:$P83)=0,"",IF($D83="","",IF(OR($O83=$T$9,$O83=$T$10),"",MAX(0,TODAY()-$D83))))</f>
        <v/>
      </c>
      <c r="R83" s="27">
        <f>IF(COUNTA($A83:$P83)=0,"",IF(OR($A83="",COUNTBLANK($B83:$K83)&gt;0,COUNTBLANK($N83:$O83)&gt;0),"Check missing details",IF(IFERROR(AND(OR($O83=$T$6,$O83=$T$7,$O83=$T$8),$P83&lt;&gt;"",$P83&lt;=TODAY()-$Z$10),FALSE),"Follow-up due","Ready for review")))</f>
        <v/>
      </c>
    </row>
    <row r="84" ht="24" customHeight="1">
      <c r="A84" s="19" t="n"/>
      <c r="B84" s="20" t="n"/>
      <c r="C84" s="20" t="n"/>
      <c r="D84" s="42" t="n"/>
      <c r="E84" s="19" t="n"/>
      <c r="F84" s="19" t="n"/>
      <c r="G84" s="19" t="n"/>
      <c r="H84" s="20" t="n"/>
      <c r="I84" s="20" t="n"/>
      <c r="J84" s="20" t="n"/>
      <c r="K84" s="19" t="n"/>
      <c r="L84" s="43" t="n"/>
      <c r="M84" s="44" t="n"/>
      <c r="N84" s="19" t="n"/>
      <c r="O84" s="19" t="n"/>
      <c r="P84" s="42" t="n"/>
      <c r="Q84" s="24">
        <f>IF(COUNTA($A84:$P84)=0,"",IF($D84="","",IF(OR($O84=$T$9,$O84=$T$10),"",MAX(0,TODAY()-$D84))))</f>
        <v/>
      </c>
      <c r="R84" s="25">
        <f>IF(COUNTA($A84:$P84)=0,"",IF(OR($A84="",COUNTBLANK($B84:$K84)&gt;0,COUNTBLANK($N84:$O84)&gt;0),"Check missing details",IF(IFERROR(AND(OR($O84=$T$6,$O84=$T$7,$O84=$T$8),$P84&lt;&gt;"",$P84&lt;=TODAY()-$Z$10),FALSE),"Follow-up due","Ready for review")))</f>
        <v/>
      </c>
    </row>
    <row r="85" ht="24" customHeight="1">
      <c r="A85" s="19" t="n"/>
      <c r="B85" s="20" t="n"/>
      <c r="C85" s="20" t="n"/>
      <c r="D85" s="42" t="n"/>
      <c r="E85" s="19" t="n"/>
      <c r="F85" s="19" t="n"/>
      <c r="G85" s="19" t="n"/>
      <c r="H85" s="20" t="n"/>
      <c r="I85" s="20" t="n"/>
      <c r="J85" s="20" t="n"/>
      <c r="K85" s="19" t="n"/>
      <c r="L85" s="43" t="n"/>
      <c r="M85" s="44" t="n"/>
      <c r="N85" s="19" t="n"/>
      <c r="O85" s="19" t="n"/>
      <c r="P85" s="42" t="n"/>
      <c r="Q85" s="26">
        <f>IF(COUNTA($A85:$P85)=0,"",IF($D85="","",IF(OR($O85=$T$9,$O85=$T$10),"",MAX(0,TODAY()-$D85))))</f>
        <v/>
      </c>
      <c r="R85" s="27">
        <f>IF(COUNTA($A85:$P85)=0,"",IF(OR($A85="",COUNTBLANK($B85:$K85)&gt;0,COUNTBLANK($N85:$O85)&gt;0),"Check missing details",IF(IFERROR(AND(OR($O85=$T$6,$O85=$T$7,$O85=$T$8),$P85&lt;&gt;"",$P85&lt;=TODAY()-$Z$10),FALSE),"Follow-up due","Ready for review")))</f>
        <v/>
      </c>
    </row>
    <row r="86" ht="24" customHeight="1">
      <c r="A86" s="19" t="n"/>
      <c r="B86" s="20" t="n"/>
      <c r="C86" s="20" t="n"/>
      <c r="D86" s="42" t="n"/>
      <c r="E86" s="19" t="n"/>
      <c r="F86" s="19" t="n"/>
      <c r="G86" s="19" t="n"/>
      <c r="H86" s="20" t="n"/>
      <c r="I86" s="20" t="n"/>
      <c r="J86" s="20" t="n"/>
      <c r="K86" s="19" t="n"/>
      <c r="L86" s="43" t="n"/>
      <c r="M86" s="44" t="n"/>
      <c r="N86" s="19" t="n"/>
      <c r="O86" s="19" t="n"/>
      <c r="P86" s="42" t="n"/>
      <c r="Q86" s="24">
        <f>IF(COUNTA($A86:$P86)=0,"",IF($D86="","",IF(OR($O86=$T$9,$O86=$T$10),"",MAX(0,TODAY()-$D86))))</f>
        <v/>
      </c>
      <c r="R86" s="25">
        <f>IF(COUNTA($A86:$P86)=0,"",IF(OR($A86="",COUNTBLANK($B86:$K86)&gt;0,COUNTBLANK($N86:$O86)&gt;0),"Check missing details",IF(IFERROR(AND(OR($O86=$T$6,$O86=$T$7,$O86=$T$8),$P86&lt;&gt;"",$P86&lt;=TODAY()-$Z$10),FALSE),"Follow-up due","Ready for review")))</f>
        <v/>
      </c>
    </row>
    <row r="87" ht="24" customHeight="1">
      <c r="A87" s="19" t="n"/>
      <c r="B87" s="20" t="n"/>
      <c r="C87" s="20" t="n"/>
      <c r="D87" s="42" t="n"/>
      <c r="E87" s="19" t="n"/>
      <c r="F87" s="19" t="n"/>
      <c r="G87" s="19" t="n"/>
      <c r="H87" s="20" t="n"/>
      <c r="I87" s="20" t="n"/>
      <c r="J87" s="20" t="n"/>
      <c r="K87" s="19" t="n"/>
      <c r="L87" s="43" t="n"/>
      <c r="M87" s="44" t="n"/>
      <c r="N87" s="19" t="n"/>
      <c r="O87" s="19" t="n"/>
      <c r="P87" s="42" t="n"/>
      <c r="Q87" s="26">
        <f>IF(COUNTA($A87:$P87)=0,"",IF($D87="","",IF(OR($O87=$T$9,$O87=$T$10),"",MAX(0,TODAY()-$D87))))</f>
        <v/>
      </c>
      <c r="R87" s="27">
        <f>IF(COUNTA($A87:$P87)=0,"",IF(OR($A87="",COUNTBLANK($B87:$K87)&gt;0,COUNTBLANK($N87:$O87)&gt;0),"Check missing details",IF(IFERROR(AND(OR($O87=$T$6,$O87=$T$7,$O87=$T$8),$P87&lt;&gt;"",$P87&lt;=TODAY()-$Z$10),FALSE),"Follow-up due","Ready for review")))</f>
        <v/>
      </c>
    </row>
    <row r="88" ht="24" customHeight="1">
      <c r="A88" s="19" t="n"/>
      <c r="B88" s="20" t="n"/>
      <c r="C88" s="20" t="n"/>
      <c r="D88" s="42" t="n"/>
      <c r="E88" s="19" t="n"/>
      <c r="F88" s="19" t="n"/>
      <c r="G88" s="19" t="n"/>
      <c r="H88" s="20" t="n"/>
      <c r="I88" s="20" t="n"/>
      <c r="J88" s="20" t="n"/>
      <c r="K88" s="19" t="n"/>
      <c r="L88" s="43" t="n"/>
      <c r="M88" s="44" t="n"/>
      <c r="N88" s="19" t="n"/>
      <c r="O88" s="19" t="n"/>
      <c r="P88" s="42" t="n"/>
      <c r="Q88" s="24">
        <f>IF(COUNTA($A88:$P88)=0,"",IF($D88="","",IF(OR($O88=$T$9,$O88=$T$10),"",MAX(0,TODAY()-$D88))))</f>
        <v/>
      </c>
      <c r="R88" s="25">
        <f>IF(COUNTA($A88:$P88)=0,"",IF(OR($A88="",COUNTBLANK($B88:$K88)&gt;0,COUNTBLANK($N88:$O88)&gt;0),"Check missing details",IF(IFERROR(AND(OR($O88=$T$6,$O88=$T$7,$O88=$T$8),$P88&lt;&gt;"",$P88&lt;=TODAY()-$Z$10),FALSE),"Follow-up due","Ready for review")))</f>
        <v/>
      </c>
    </row>
    <row r="89" ht="24" customHeight="1">
      <c r="A89" s="19" t="n"/>
      <c r="B89" s="20" t="n"/>
      <c r="C89" s="20" t="n"/>
      <c r="D89" s="42" t="n"/>
      <c r="E89" s="19" t="n"/>
      <c r="F89" s="19" t="n"/>
      <c r="G89" s="19" t="n"/>
      <c r="H89" s="20" t="n"/>
      <c r="I89" s="20" t="n"/>
      <c r="J89" s="20" t="n"/>
      <c r="K89" s="19" t="n"/>
      <c r="L89" s="43" t="n"/>
      <c r="M89" s="44" t="n"/>
      <c r="N89" s="19" t="n"/>
      <c r="O89" s="19" t="n"/>
      <c r="P89" s="42" t="n"/>
      <c r="Q89" s="26">
        <f>IF(COUNTA($A89:$P89)=0,"",IF($D89="","",IF(OR($O89=$T$9,$O89=$T$10),"",MAX(0,TODAY()-$D89))))</f>
        <v/>
      </c>
      <c r="R89" s="27">
        <f>IF(COUNTA($A89:$P89)=0,"",IF(OR($A89="",COUNTBLANK($B89:$K89)&gt;0,COUNTBLANK($N89:$O89)&gt;0),"Check missing details",IF(IFERROR(AND(OR($O89=$T$6,$O89=$T$7,$O89=$T$8),$P89&lt;&gt;"",$P89&lt;=TODAY()-$Z$10),FALSE),"Follow-up due","Ready for review")))</f>
        <v/>
      </c>
    </row>
    <row r="90" ht="24" customHeight="1">
      <c r="A90" s="19" t="n"/>
      <c r="B90" s="20" t="n"/>
      <c r="C90" s="20" t="n"/>
      <c r="D90" s="42" t="n"/>
      <c r="E90" s="19" t="n"/>
      <c r="F90" s="19" t="n"/>
      <c r="G90" s="19" t="n"/>
      <c r="H90" s="20" t="n"/>
      <c r="I90" s="20" t="n"/>
      <c r="J90" s="20" t="n"/>
      <c r="K90" s="19" t="n"/>
      <c r="L90" s="43" t="n"/>
      <c r="M90" s="44" t="n"/>
      <c r="N90" s="19" t="n"/>
      <c r="O90" s="19" t="n"/>
      <c r="P90" s="42" t="n"/>
      <c r="Q90" s="24">
        <f>IF(COUNTA($A90:$P90)=0,"",IF($D90="","",IF(OR($O90=$T$9,$O90=$T$10),"",MAX(0,TODAY()-$D90))))</f>
        <v/>
      </c>
      <c r="R90" s="25">
        <f>IF(COUNTA($A90:$P90)=0,"",IF(OR($A90="",COUNTBLANK($B90:$K90)&gt;0,COUNTBLANK($N90:$O90)&gt;0),"Check missing details",IF(IFERROR(AND(OR($O90=$T$6,$O90=$T$7,$O90=$T$8),$P90&lt;&gt;"",$P90&lt;=TODAY()-$Z$10),FALSE),"Follow-up due","Ready for review")))</f>
        <v/>
      </c>
    </row>
    <row r="91" ht="24" customHeight="1">
      <c r="A91" s="19" t="n"/>
      <c r="B91" s="20" t="n"/>
      <c r="C91" s="20" t="n"/>
      <c r="D91" s="42" t="n"/>
      <c r="E91" s="19" t="n"/>
      <c r="F91" s="19" t="n"/>
      <c r="G91" s="19" t="n"/>
      <c r="H91" s="20" t="n"/>
      <c r="I91" s="20" t="n"/>
      <c r="J91" s="20" t="n"/>
      <c r="K91" s="19" t="n"/>
      <c r="L91" s="43" t="n"/>
      <c r="M91" s="44" t="n"/>
      <c r="N91" s="19" t="n"/>
      <c r="O91" s="19" t="n"/>
      <c r="P91" s="42" t="n"/>
      <c r="Q91" s="26">
        <f>IF(COUNTA($A91:$P91)=0,"",IF($D91="","",IF(OR($O91=$T$9,$O91=$T$10),"",MAX(0,TODAY()-$D91))))</f>
        <v/>
      </c>
      <c r="R91" s="27">
        <f>IF(COUNTA($A91:$P91)=0,"",IF(OR($A91="",COUNTBLANK($B91:$K91)&gt;0,COUNTBLANK($N91:$O91)&gt;0),"Check missing details",IF(IFERROR(AND(OR($O91=$T$6,$O91=$T$7,$O91=$T$8),$P91&lt;&gt;"",$P91&lt;=TODAY()-$Z$10),FALSE),"Follow-up due","Ready for review")))</f>
        <v/>
      </c>
    </row>
    <row r="92" ht="24" customHeight="1">
      <c r="A92" s="19" t="n"/>
      <c r="B92" s="20" t="n"/>
      <c r="C92" s="20" t="n"/>
      <c r="D92" s="42" t="n"/>
      <c r="E92" s="19" t="n"/>
      <c r="F92" s="19" t="n"/>
      <c r="G92" s="19" t="n"/>
      <c r="H92" s="20" t="n"/>
      <c r="I92" s="20" t="n"/>
      <c r="J92" s="20" t="n"/>
      <c r="K92" s="19" t="n"/>
      <c r="L92" s="43" t="n"/>
      <c r="M92" s="44" t="n"/>
      <c r="N92" s="19" t="n"/>
      <c r="O92" s="19" t="n"/>
      <c r="P92" s="42" t="n"/>
      <c r="Q92" s="24">
        <f>IF(COUNTA($A92:$P92)=0,"",IF($D92="","",IF(OR($O92=$T$9,$O92=$T$10),"",MAX(0,TODAY()-$D92))))</f>
        <v/>
      </c>
      <c r="R92" s="25">
        <f>IF(COUNTA($A92:$P92)=0,"",IF(OR($A92="",COUNTBLANK($B92:$K92)&gt;0,COUNTBLANK($N92:$O92)&gt;0),"Check missing details",IF(IFERROR(AND(OR($O92=$T$6,$O92=$T$7,$O92=$T$8),$P92&lt;&gt;"",$P92&lt;=TODAY()-$Z$10),FALSE),"Follow-up due","Ready for review")))</f>
        <v/>
      </c>
    </row>
    <row r="93" ht="24" customHeight="1">
      <c r="A93" s="19" t="n"/>
      <c r="B93" s="20" t="n"/>
      <c r="C93" s="20" t="n"/>
      <c r="D93" s="42" t="n"/>
      <c r="E93" s="19" t="n"/>
      <c r="F93" s="19" t="n"/>
      <c r="G93" s="19" t="n"/>
      <c r="H93" s="20" t="n"/>
      <c r="I93" s="20" t="n"/>
      <c r="J93" s="20" t="n"/>
      <c r="K93" s="19" t="n"/>
      <c r="L93" s="43" t="n"/>
      <c r="M93" s="44" t="n"/>
      <c r="N93" s="19" t="n"/>
      <c r="O93" s="19" t="n"/>
      <c r="P93" s="42" t="n"/>
      <c r="Q93" s="26">
        <f>IF(COUNTA($A93:$P93)=0,"",IF($D93="","",IF(OR($O93=$T$9,$O93=$T$10),"",MAX(0,TODAY()-$D93))))</f>
        <v/>
      </c>
      <c r="R93" s="27">
        <f>IF(COUNTA($A93:$P93)=0,"",IF(OR($A93="",COUNTBLANK($B93:$K93)&gt;0,COUNTBLANK($N93:$O93)&gt;0),"Check missing details",IF(IFERROR(AND(OR($O93=$T$6,$O93=$T$7,$O93=$T$8),$P93&lt;&gt;"",$P93&lt;=TODAY()-$Z$10),FALSE),"Follow-up due","Ready for review")))</f>
        <v/>
      </c>
    </row>
    <row r="94" ht="24" customHeight="1">
      <c r="A94" s="19" t="n"/>
      <c r="B94" s="20" t="n"/>
      <c r="C94" s="20" t="n"/>
      <c r="D94" s="42" t="n"/>
      <c r="E94" s="19" t="n"/>
      <c r="F94" s="19" t="n"/>
      <c r="G94" s="19" t="n"/>
      <c r="H94" s="20" t="n"/>
      <c r="I94" s="20" t="n"/>
      <c r="J94" s="20" t="n"/>
      <c r="K94" s="19" t="n"/>
      <c r="L94" s="43" t="n"/>
      <c r="M94" s="44" t="n"/>
      <c r="N94" s="19" t="n"/>
      <c r="O94" s="19" t="n"/>
      <c r="P94" s="42" t="n"/>
      <c r="Q94" s="24">
        <f>IF(COUNTA($A94:$P94)=0,"",IF($D94="","",IF(OR($O94=$T$9,$O94=$T$10),"",MAX(0,TODAY()-$D94))))</f>
        <v/>
      </c>
      <c r="R94" s="25">
        <f>IF(COUNTA($A94:$P94)=0,"",IF(OR($A94="",COUNTBLANK($B94:$K94)&gt;0,COUNTBLANK($N94:$O94)&gt;0),"Check missing details",IF(IFERROR(AND(OR($O94=$T$6,$O94=$T$7,$O94=$T$8),$P94&lt;&gt;"",$P94&lt;=TODAY()-$Z$10),FALSE),"Follow-up due","Ready for review")))</f>
        <v/>
      </c>
    </row>
    <row r="95" ht="24" customHeight="1">
      <c r="A95" s="19" t="n"/>
      <c r="B95" s="20" t="n"/>
      <c r="C95" s="20" t="n"/>
      <c r="D95" s="42" t="n"/>
      <c r="E95" s="19" t="n"/>
      <c r="F95" s="19" t="n"/>
      <c r="G95" s="19" t="n"/>
      <c r="H95" s="20" t="n"/>
      <c r="I95" s="20" t="n"/>
      <c r="J95" s="20" t="n"/>
      <c r="K95" s="19" t="n"/>
      <c r="L95" s="43" t="n"/>
      <c r="M95" s="44" t="n"/>
      <c r="N95" s="19" t="n"/>
      <c r="O95" s="19" t="n"/>
      <c r="P95" s="42" t="n"/>
      <c r="Q95" s="26">
        <f>IF(COUNTA($A95:$P95)=0,"",IF($D95="","",IF(OR($O95=$T$9,$O95=$T$10),"",MAX(0,TODAY()-$D95))))</f>
        <v/>
      </c>
      <c r="R95" s="27">
        <f>IF(COUNTA($A95:$P95)=0,"",IF(OR($A95="",COUNTBLANK($B95:$K95)&gt;0,COUNTBLANK($N95:$O95)&gt;0),"Check missing details",IF(IFERROR(AND(OR($O95=$T$6,$O95=$T$7,$O95=$T$8),$P95&lt;&gt;"",$P95&lt;=TODAY()-$Z$10),FALSE),"Follow-up due","Ready for review")))</f>
        <v/>
      </c>
    </row>
    <row r="96" ht="24" customHeight="1">
      <c r="A96" s="19" t="n"/>
      <c r="B96" s="20" t="n"/>
      <c r="C96" s="20" t="n"/>
      <c r="D96" s="42" t="n"/>
      <c r="E96" s="19" t="n"/>
      <c r="F96" s="19" t="n"/>
      <c r="G96" s="19" t="n"/>
      <c r="H96" s="20" t="n"/>
      <c r="I96" s="20" t="n"/>
      <c r="J96" s="20" t="n"/>
      <c r="K96" s="19" t="n"/>
      <c r="L96" s="43" t="n"/>
      <c r="M96" s="44" t="n"/>
      <c r="N96" s="19" t="n"/>
      <c r="O96" s="19" t="n"/>
      <c r="P96" s="42" t="n"/>
      <c r="Q96" s="24">
        <f>IF(COUNTA($A96:$P96)=0,"",IF($D96="","",IF(OR($O96=$T$9,$O96=$T$10),"",MAX(0,TODAY()-$D96))))</f>
        <v/>
      </c>
      <c r="R96" s="25">
        <f>IF(COUNTA($A96:$P96)=0,"",IF(OR($A96="",COUNTBLANK($B96:$K96)&gt;0,COUNTBLANK($N96:$O96)&gt;0),"Check missing details",IF(IFERROR(AND(OR($O96=$T$6,$O96=$T$7,$O96=$T$8),$P96&lt;&gt;"",$P96&lt;=TODAY()-$Z$10),FALSE),"Follow-up due","Ready for review")))</f>
        <v/>
      </c>
    </row>
    <row r="97" ht="24" customHeight="1">
      <c r="A97" s="19" t="n"/>
      <c r="B97" s="20" t="n"/>
      <c r="C97" s="20" t="n"/>
      <c r="D97" s="42" t="n"/>
      <c r="E97" s="19" t="n"/>
      <c r="F97" s="19" t="n"/>
      <c r="G97" s="19" t="n"/>
      <c r="H97" s="20" t="n"/>
      <c r="I97" s="20" t="n"/>
      <c r="J97" s="20" t="n"/>
      <c r="K97" s="19" t="n"/>
      <c r="L97" s="43" t="n"/>
      <c r="M97" s="44" t="n"/>
      <c r="N97" s="19" t="n"/>
      <c r="O97" s="19" t="n"/>
      <c r="P97" s="42" t="n"/>
      <c r="Q97" s="26">
        <f>IF(COUNTA($A97:$P97)=0,"",IF($D97="","",IF(OR($O97=$T$9,$O97=$T$10),"",MAX(0,TODAY()-$D97))))</f>
        <v/>
      </c>
      <c r="R97" s="27">
        <f>IF(COUNTA($A97:$P97)=0,"",IF(OR($A97="",COUNTBLANK($B97:$K97)&gt;0,COUNTBLANK($N97:$O97)&gt;0),"Check missing details",IF(IFERROR(AND(OR($O97=$T$6,$O97=$T$7,$O97=$T$8),$P97&lt;&gt;"",$P97&lt;=TODAY()-$Z$10),FALSE),"Follow-up due","Ready for review")))</f>
        <v/>
      </c>
    </row>
    <row r="98" ht="24" customHeight="1">
      <c r="A98" s="19" t="n"/>
      <c r="B98" s="20" t="n"/>
      <c r="C98" s="20" t="n"/>
      <c r="D98" s="42" t="n"/>
      <c r="E98" s="19" t="n"/>
      <c r="F98" s="19" t="n"/>
      <c r="G98" s="19" t="n"/>
      <c r="H98" s="20" t="n"/>
      <c r="I98" s="20" t="n"/>
      <c r="J98" s="20" t="n"/>
      <c r="K98" s="19" t="n"/>
      <c r="L98" s="43" t="n"/>
      <c r="M98" s="44" t="n"/>
      <c r="N98" s="19" t="n"/>
      <c r="O98" s="19" t="n"/>
      <c r="P98" s="42" t="n"/>
      <c r="Q98" s="24">
        <f>IF(COUNTA($A98:$P98)=0,"",IF($D98="","",IF(OR($O98=$T$9,$O98=$T$10),"",MAX(0,TODAY()-$D98))))</f>
        <v/>
      </c>
      <c r="R98" s="25">
        <f>IF(COUNTA($A98:$P98)=0,"",IF(OR($A98="",COUNTBLANK($B98:$K98)&gt;0,COUNTBLANK($N98:$O98)&gt;0),"Check missing details",IF(IFERROR(AND(OR($O98=$T$6,$O98=$T$7,$O98=$T$8),$P98&lt;&gt;"",$P98&lt;=TODAY()-$Z$10),FALSE),"Follow-up due","Ready for review")))</f>
        <v/>
      </c>
    </row>
    <row r="99" ht="24" customHeight="1">
      <c r="A99" s="19" t="n"/>
      <c r="B99" s="20" t="n"/>
      <c r="C99" s="20" t="n"/>
      <c r="D99" s="42" t="n"/>
      <c r="E99" s="19" t="n"/>
      <c r="F99" s="19" t="n"/>
      <c r="G99" s="19" t="n"/>
      <c r="H99" s="20" t="n"/>
      <c r="I99" s="20" t="n"/>
      <c r="J99" s="20" t="n"/>
      <c r="K99" s="19" t="n"/>
      <c r="L99" s="43" t="n"/>
      <c r="M99" s="44" t="n"/>
      <c r="N99" s="19" t="n"/>
      <c r="O99" s="19" t="n"/>
      <c r="P99" s="42" t="n"/>
      <c r="Q99" s="26">
        <f>IF(COUNTA($A99:$P99)=0,"",IF($D99="","",IF(OR($O99=$T$9,$O99=$T$10),"",MAX(0,TODAY()-$D99))))</f>
        <v/>
      </c>
      <c r="R99" s="27">
        <f>IF(COUNTA($A99:$P99)=0,"",IF(OR($A99="",COUNTBLANK($B99:$K99)&gt;0,COUNTBLANK($N99:$O99)&gt;0),"Check missing details",IF(IFERROR(AND(OR($O99=$T$6,$O99=$T$7,$O99=$T$8),$P99&lt;&gt;"",$P99&lt;=TODAY()-$Z$10),FALSE),"Follow-up due","Ready for review")))</f>
        <v/>
      </c>
    </row>
    <row r="100" ht="24" customHeight="1">
      <c r="A100" s="19" t="n"/>
      <c r="B100" s="20" t="n"/>
      <c r="C100" s="20" t="n"/>
      <c r="D100" s="42" t="n"/>
      <c r="E100" s="19" t="n"/>
      <c r="F100" s="19" t="n"/>
      <c r="G100" s="19" t="n"/>
      <c r="H100" s="20" t="n"/>
      <c r="I100" s="20" t="n"/>
      <c r="J100" s="20" t="n"/>
      <c r="K100" s="19" t="n"/>
      <c r="L100" s="43" t="n"/>
      <c r="M100" s="44" t="n"/>
      <c r="N100" s="19" t="n"/>
      <c r="O100" s="19" t="n"/>
      <c r="P100" s="42" t="n"/>
      <c r="Q100" s="24">
        <f>IF(COUNTA($A100:$P100)=0,"",IF($D100="","",IF(OR($O100=$T$9,$O100=$T$10),"",MAX(0,TODAY()-$D100))))</f>
        <v/>
      </c>
      <c r="R100" s="25">
        <f>IF(COUNTA($A100:$P100)=0,"",IF(OR($A100="",COUNTBLANK($B100:$K100)&gt;0,COUNTBLANK($N100:$O100)&gt;0),"Check missing details",IF(IFERROR(AND(OR($O100=$T$6,$O100=$T$7,$O100=$T$8),$P100&lt;&gt;"",$P100&lt;=TODAY()-$Z$10),FALSE),"Follow-up due","Ready for review")))</f>
        <v/>
      </c>
    </row>
    <row r="101" ht="24" customHeight="1">
      <c r="A101" s="19" t="n"/>
      <c r="B101" s="20" t="n"/>
      <c r="C101" s="20" t="n"/>
      <c r="D101" s="42" t="n"/>
      <c r="E101" s="19" t="n"/>
      <c r="F101" s="19" t="n"/>
      <c r="G101" s="19" t="n"/>
      <c r="H101" s="20" t="n"/>
      <c r="I101" s="20" t="n"/>
      <c r="J101" s="20" t="n"/>
      <c r="K101" s="19" t="n"/>
      <c r="L101" s="43" t="n"/>
      <c r="M101" s="44" t="n"/>
      <c r="N101" s="19" t="n"/>
      <c r="O101" s="19" t="n"/>
      <c r="P101" s="42" t="n"/>
      <c r="Q101" s="26">
        <f>IF(COUNTA($A101:$P101)=0,"",IF($D101="","",IF(OR($O101=$T$9,$O101=$T$10),"",MAX(0,TODAY()-$D101))))</f>
        <v/>
      </c>
      <c r="R101" s="27">
        <f>IF(COUNTA($A101:$P101)=0,"",IF(OR($A101="",COUNTBLANK($B101:$K101)&gt;0,COUNTBLANK($N101:$O101)&gt;0),"Check missing details",IF(IFERROR(AND(OR($O101=$T$6,$O101=$T$7,$O101=$T$8),$P101&lt;&gt;"",$P101&lt;=TODAY()-$Z$10),FALSE),"Follow-up due","Ready for review")))</f>
        <v/>
      </c>
    </row>
    <row r="102" ht="24" customHeight="1">
      <c r="A102" s="19" t="n"/>
      <c r="B102" s="20" t="n"/>
      <c r="C102" s="20" t="n"/>
      <c r="D102" s="42" t="n"/>
      <c r="E102" s="19" t="n"/>
      <c r="F102" s="19" t="n"/>
      <c r="G102" s="19" t="n"/>
      <c r="H102" s="20" t="n"/>
      <c r="I102" s="20" t="n"/>
      <c r="J102" s="20" t="n"/>
      <c r="K102" s="19" t="n"/>
      <c r="L102" s="43" t="n"/>
      <c r="M102" s="44" t="n"/>
      <c r="N102" s="19" t="n"/>
      <c r="O102" s="19" t="n"/>
      <c r="P102" s="42" t="n"/>
      <c r="Q102" s="24">
        <f>IF(COUNTA($A102:$P102)=0,"",IF($D102="","",IF(OR($O102=$T$9,$O102=$T$10),"",MAX(0,TODAY()-$D102))))</f>
        <v/>
      </c>
      <c r="R102" s="25">
        <f>IF(COUNTA($A102:$P102)=0,"",IF(OR($A102="",COUNTBLANK($B102:$K102)&gt;0,COUNTBLANK($N102:$O102)&gt;0),"Check missing details",IF(IFERROR(AND(OR($O102=$T$6,$O102=$T$7,$O102=$T$8),$P102&lt;&gt;"",$P102&lt;=TODAY()-$Z$10),FALSE),"Follow-up due","Ready for review")))</f>
        <v/>
      </c>
    </row>
    <row r="103" ht="24" customHeight="1">
      <c r="A103" s="19" t="n"/>
      <c r="B103" s="20" t="n"/>
      <c r="C103" s="20" t="n"/>
      <c r="D103" s="42" t="n"/>
      <c r="E103" s="19" t="n"/>
      <c r="F103" s="19" t="n"/>
      <c r="G103" s="19" t="n"/>
      <c r="H103" s="20" t="n"/>
      <c r="I103" s="20" t="n"/>
      <c r="J103" s="20" t="n"/>
      <c r="K103" s="19" t="n"/>
      <c r="L103" s="43" t="n"/>
      <c r="M103" s="44" t="n"/>
      <c r="N103" s="19" t="n"/>
      <c r="O103" s="19" t="n"/>
      <c r="P103" s="42" t="n"/>
      <c r="Q103" s="26">
        <f>IF(COUNTA($A103:$P103)=0,"",IF($D103="","",IF(OR($O103=$T$9,$O103=$T$10),"",MAX(0,TODAY()-$D103))))</f>
        <v/>
      </c>
      <c r="R103" s="27">
        <f>IF(COUNTA($A103:$P103)=0,"",IF(OR($A103="",COUNTBLANK($B103:$K103)&gt;0,COUNTBLANK($N103:$O103)&gt;0),"Check missing details",IF(IFERROR(AND(OR($O103=$T$6,$O103=$T$7,$O103=$T$8),$P103&lt;&gt;"",$P103&lt;=TODAY()-$Z$10),FALSE),"Follow-up due","Ready for review")))</f>
        <v/>
      </c>
    </row>
    <row r="104" ht="24" customHeight="1">
      <c r="A104" s="19" t="n"/>
      <c r="B104" s="20" t="n"/>
      <c r="C104" s="20" t="n"/>
      <c r="D104" s="42" t="n"/>
      <c r="E104" s="19" t="n"/>
      <c r="F104" s="19" t="n"/>
      <c r="G104" s="19" t="n"/>
      <c r="H104" s="20" t="n"/>
      <c r="I104" s="20" t="n"/>
      <c r="J104" s="20" t="n"/>
      <c r="K104" s="19" t="n"/>
      <c r="L104" s="43" t="n"/>
      <c r="M104" s="44" t="n"/>
      <c r="N104" s="19" t="n"/>
      <c r="O104" s="19" t="n"/>
      <c r="P104" s="42" t="n"/>
      <c r="Q104" s="24">
        <f>IF(COUNTA($A104:$P104)=0,"",IF($D104="","",IF(OR($O104=$T$9,$O104=$T$10),"",MAX(0,TODAY()-$D104))))</f>
        <v/>
      </c>
      <c r="R104" s="25">
        <f>IF(COUNTA($A104:$P104)=0,"",IF(OR($A104="",COUNTBLANK($B104:$K104)&gt;0,COUNTBLANK($N104:$O104)&gt;0),"Check missing details",IF(IFERROR(AND(OR($O104=$T$6,$O104=$T$7,$O104=$T$8),$P104&lt;&gt;"",$P104&lt;=TODAY()-$Z$10),FALSE),"Follow-up due","Ready for review")))</f>
        <v/>
      </c>
    </row>
    <row r="105" ht="24" customHeight="1">
      <c r="A105" s="19" t="n"/>
      <c r="B105" s="20" t="n"/>
      <c r="C105" s="20" t="n"/>
      <c r="D105" s="42" t="n"/>
      <c r="E105" s="19" t="n"/>
      <c r="F105" s="19" t="n"/>
      <c r="G105" s="19" t="n"/>
      <c r="H105" s="20" t="n"/>
      <c r="I105" s="20" t="n"/>
      <c r="J105" s="20" t="n"/>
      <c r="K105" s="19" t="n"/>
      <c r="L105" s="43" t="n"/>
      <c r="M105" s="44" t="n"/>
      <c r="N105" s="19" t="n"/>
      <c r="O105" s="19" t="n"/>
      <c r="P105" s="42" t="n"/>
      <c r="Q105" s="26">
        <f>IF(COUNTA($A105:$P105)=0,"",IF($D105="","",IF(OR($O105=$T$9,$O105=$T$10),"",MAX(0,TODAY()-$D105))))</f>
        <v/>
      </c>
      <c r="R105" s="27">
        <f>IF(COUNTA($A105:$P105)=0,"",IF(OR($A105="",COUNTBLANK($B105:$K105)&gt;0,COUNTBLANK($N105:$O105)&gt;0),"Check missing details",IF(IFERROR(AND(OR($O105=$T$6,$O105=$T$7,$O105=$T$8),$P105&lt;&gt;"",$P105&lt;=TODAY()-$Z$10),FALSE),"Follow-up due","Ready for review")))</f>
        <v/>
      </c>
    </row>
  </sheetData>
  <autoFilter ref="A5:R105"/>
  <mergeCells count="1">
    <mergeCell ref="A1:R1"/>
  </mergeCells>
  <conditionalFormatting sqref="A6:A105">
    <cfRule type="expression" priority="1" dxfId="0">
      <formula>AND($A6&lt;&gt;"",COUNTIF($A$6:$A$105,$A6)&gt;1)</formula>
    </cfRule>
  </conditionalFormatting>
  <conditionalFormatting sqref="R6:R105">
    <cfRule type="expression" priority="2" dxfId="0">
      <formula>$R6="Follow-up due"</formula>
    </cfRule>
    <cfRule type="expression" priority="3" dxfId="1">
      <formula>$R6="Check missing details"</formula>
    </cfRule>
    <cfRule type="expression" priority="4" dxfId="2">
      <formula>$R6="Ready for review"</formula>
    </cfRule>
  </conditionalFormatting>
  <conditionalFormatting sqref="O6:O105">
    <cfRule type="expression" priority="5" dxfId="2">
      <formula>$O6=$T$9</formula>
    </cfRule>
  </conditionalFormatting>
  <conditionalFormatting sqref="P6:P105">
    <cfRule type="expression" priority="6" dxfId="0">
      <formula>AND($P6&lt;&gt;"",$P6&lt;=TODAY()-$Z$10,OR($O6=$T$6,$O6=$T$7,$O6=$T$8))</formula>
    </cfRule>
  </conditionalFormatting>
  <dataValidations count="9">
    <dataValidation sqref="O6:O105" showDropDown="0" showInputMessage="1" showErrorMessage="1" allowBlank="0" errorTitle="Choose a status" error="Choose a value from the editable list on the Assumptions sheet." promptTitle="Choose a status" prompt="Select the current human-reviewed status." type="list">
      <formula1>=$T$6:$T$10</formula1>
    </dataValidation>
    <dataValidation sqref="N6:N105" showDropDown="0" showInputMessage="1" showErrorMessage="1" allowBlank="0" errorTitle="Choose a responsibility" error="Choose a value from the editable list on the Assumptions sheet." promptTitle="Choose a responsibility" prompt="Select the party responsible for the next step." type="list">
      <formula1>=$U$6:$U$10</formula1>
    </dataValidation>
    <dataValidation sqref="G6:G105" showDropDown="0" showInputMessage="1" showErrorMessage="1" allowBlank="0" errorTitle="Choose a pest concern" error="Choose a value from the editable list on the Assumptions sheet." promptTitle="Choose a pest concern" prompt="Select the observed or reported concern." type="list">
      <formula1>=$V$6:$V$13</formula1>
    </dataValidation>
    <dataValidation sqref="K6:K105" showDropDown="0" showInputMessage="1" showErrorMessage="1" allowBlank="0" errorTitle="Choose a service scope" error="Choose a value from the editable list on the Assumptions sheet." promptTitle="Choose a service scope" prompt="Select a proposed scope for human review." type="list">
      <formula1>=$W$6:$W$11</formula1>
    </dataValidation>
    <dataValidation sqref="F6:F105" showDropDown="0" showInputMessage="1" showErrorMessage="1" allowBlank="0" errorTitle="Choose a route" error="Choose a value from the editable list on the Assumptions sheet." promptTitle="Choose a route" prompt="Select the applicable fictional route or edit the route list." type="list">
      <formula1>=$X$6:$X$9</formula1>
    </dataValidation>
    <dataValidation sqref="E6:E105" showDropDown="0" showInputMessage="1" showErrorMessage="1" allowBlank="0" errorTitle="Choose a technician" error="Choose a value from the editable list on the Assumptions sheet." promptTitle="Choose a technician" prompt="Select the applicable fictional technician or edit the technician list." type="list">
      <formula1>=$Y$6:$Y$9</formula1>
    </dataValidation>
    <dataValidation sqref="D6:D105 P6:P105" showDropDown="0" showInputMessage="1" showErrorMessage="1" allowBlank="0" errorTitle="Check the date" error="Enter a date within the editable planning horizon." promptTitle="Inspection date" prompt="Use MM/DD/YYYY within the planning dates on the Assumptions sheet." type="date" operator="between">
      <formula1>=$Z$6</formula1>
      <formula2>=$Z$7</formula2>
    </dataValidation>
    <dataValidation sqref="L6:L105" showDropDown="0" showInputMessage="1" showErrorMessage="1" allowBlank="0" errorTitle="Check estimated hours" error="Enter a nonnegative value within the editable maximum." promptTitle="Estimated hours" prompt="Enter planning hours, not a guaranteed duration." type="decimal" operator="between">
      <formula1>0</formula1>
      <formula2>=$Z$8</formula2>
    </dataValidation>
    <dataValidation sqref="M6:M105" showDropDown="0" showInputMessage="1" showErrorMessage="1" allowBlank="0" errorTitle="Check estimated amount" error="Enter a nonnegative amount within the editable maximum." promptTitle="Estimated amount" prompt="Enter a planning estimate in US dollars for human review." type="decimal" operator="between">
      <formula1>0</formula1>
      <formula2>=$Z$9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30" customWidth="1" min="4" max="4"/>
    <col width="24" customWidth="1" min="5" max="5"/>
    <col width="24" customWidth="1" min="6" max="6"/>
    <col width="3" customWidth="1" min="7" max="7"/>
    <col width="31" customWidth="1" min="8" max="8"/>
    <col width="16" customWidth="1" min="9" max="9"/>
    <col width="20" customWidth="1" min="10" max="10"/>
  </cols>
  <sheetData>
    <row r="1" ht="30" customHeight="1">
      <c r="A1" s="1" t="inlineStr">
        <is>
          <t>Inspection Checklist Assumptions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 ht="22" customHeight="1">
      <c r="A2" s="15" t="inlineStr">
        <is>
          <t>Edit the yellow choices and planning limits to fit your operation.</t>
        </is>
      </c>
    </row>
    <row r="3">
      <c r="A3" s="4" t="inlineStr">
        <is>
          <t>Status Choices</t>
        </is>
      </c>
      <c r="B3" s="4" t="inlineStr">
        <is>
          <t>Responsibility Choices</t>
        </is>
      </c>
      <c r="C3" s="4" t="inlineStr">
        <is>
          <t>Pest Concern Choices</t>
        </is>
      </c>
      <c r="D3" s="4" t="inlineStr">
        <is>
          <t>Recommended Service Scope Choices</t>
        </is>
      </c>
      <c r="E3" s="4" t="inlineStr">
        <is>
          <t>Route Choices</t>
        </is>
      </c>
      <c r="F3" s="4" t="inlineStr">
        <is>
          <t>Technician Choices</t>
        </is>
      </c>
      <c r="H3" s="5" t="inlineStr">
        <is>
          <t>Planning Assumption</t>
        </is>
      </c>
      <c r="I3" s="5" t="inlineStr">
        <is>
          <t>Editable Value</t>
        </is>
      </c>
      <c r="J3" s="5" t="inlineStr">
        <is>
          <t>Unit or Basis</t>
        </is>
      </c>
    </row>
    <row r="4">
      <c r="A4" s="28" t="inlineStr">
        <is>
          <t>Open</t>
        </is>
      </c>
      <c r="B4" s="28" t="inlineStr">
        <is>
          <t>Customer</t>
        </is>
      </c>
      <c r="C4" s="28" t="inlineStr">
        <is>
          <t>Ants</t>
        </is>
      </c>
      <c r="D4" s="28" t="inlineStr">
        <is>
          <t>Inspection Follow-up</t>
        </is>
      </c>
      <c r="E4" s="28" t="inlineStr">
        <is>
          <t>Fictional Route Alder</t>
        </is>
      </c>
      <c r="F4" s="28" t="inlineStr">
        <is>
          <t>Fictional Tech Avery</t>
        </is>
      </c>
      <c r="H4" s="25" t="inlineStr">
        <is>
          <t>Earliest inspection date</t>
        </is>
      </c>
      <c r="I4" s="45" t="n">
        <v>44927</v>
      </c>
      <c r="J4" s="25" t="inlineStr">
        <is>
          <t>Date</t>
        </is>
      </c>
    </row>
    <row r="5">
      <c r="A5" s="28" t="inlineStr">
        <is>
          <t>Follow-up Needed</t>
        </is>
      </c>
      <c r="B5" s="28" t="inlineStr">
        <is>
          <t>Property Manager</t>
        </is>
      </c>
      <c r="C5" s="28" t="inlineStr">
        <is>
          <t>Cockroaches</t>
        </is>
      </c>
      <c r="D5" s="28" t="inlineStr">
        <is>
          <t>Exclusion Scope Review</t>
        </is>
      </c>
      <c r="E5" s="28" t="inlineStr">
        <is>
          <t>Fictional Route Birch</t>
        </is>
      </c>
      <c r="F5" s="28" t="inlineStr">
        <is>
          <t>Fictional Tech Blair</t>
        </is>
      </c>
      <c r="H5" s="27" t="inlineStr">
        <is>
          <t>Latest date horizon</t>
        </is>
      </c>
      <c r="I5" s="30" t="n">
        <v>365</v>
      </c>
      <c r="J5" s="27" t="inlineStr">
        <is>
          <t>Days from today</t>
        </is>
      </c>
    </row>
    <row r="6">
      <c r="A6" s="28" t="inlineStr">
        <is>
          <t>Quote Draft</t>
        </is>
      </c>
      <c r="B6" s="28" t="inlineStr">
        <is>
          <t>Pest Control Team</t>
        </is>
      </c>
      <c r="C6" s="28" t="inlineStr">
        <is>
          <t>Rodents</t>
        </is>
      </c>
      <c r="D6" s="28" t="inlineStr">
        <is>
          <t>Monitoring Scope Review</t>
        </is>
      </c>
      <c r="E6" s="28" t="inlineStr">
        <is>
          <t>Fictional Route Cedar</t>
        </is>
      </c>
      <c r="F6" s="28" t="inlineStr">
        <is>
          <t>Fictional Tech Casey</t>
        </is>
      </c>
      <c r="H6" s="25" t="inlineStr">
        <is>
          <t>Maximum estimated hours</t>
        </is>
      </c>
      <c r="I6" s="46" t="n">
        <v>24</v>
      </c>
      <c r="J6" s="25" t="inlineStr">
        <is>
          <t>Hours per record</t>
        </is>
      </c>
    </row>
    <row r="7">
      <c r="A7" s="28" t="inlineStr">
        <is>
          <t>Closed</t>
        </is>
      </c>
      <c r="B7" s="28" t="inlineStr">
        <is>
          <t>Shared</t>
        </is>
      </c>
      <c r="C7" s="28" t="inlineStr">
        <is>
          <t>Termites</t>
        </is>
      </c>
      <c r="D7" s="28" t="inlineStr">
        <is>
          <t>Sanitation Scope Review</t>
        </is>
      </c>
      <c r="E7" s="28" t="inlineStr">
        <is>
          <t>Fictional Route Dogwood</t>
        </is>
      </c>
      <c r="F7" s="28" t="inlineStr">
        <is>
          <t>Fictional Tech Drew</t>
        </is>
      </c>
      <c r="H7" s="27" t="inlineStr">
        <is>
          <t>Maximum estimated amount</t>
        </is>
      </c>
      <c r="I7" s="47" t="n">
        <v>25000</v>
      </c>
      <c r="J7" s="27" t="inlineStr">
        <is>
          <t>US dollars per record</t>
        </is>
      </c>
    </row>
    <row r="8">
      <c r="A8" s="28" t="inlineStr">
        <is>
          <t>Declined</t>
        </is>
      </c>
      <c r="B8" s="28" t="inlineStr">
        <is>
          <t>To Be Assigned</t>
        </is>
      </c>
      <c r="C8" s="28" t="inlineStr">
        <is>
          <t>Bed Bugs</t>
        </is>
      </c>
      <c r="D8" s="28" t="inlineStr">
        <is>
          <t>Service Quote Review</t>
        </is>
      </c>
      <c r="E8" s="33" t="n"/>
      <c r="F8" s="33" t="n"/>
      <c r="H8" s="25" t="inlineStr">
        <is>
          <t>Follow-up grace period</t>
        </is>
      </c>
      <c r="I8" s="30" t="n">
        <v>0</v>
      </c>
      <c r="J8" s="25" t="inlineStr">
        <is>
          <t>Days</t>
        </is>
      </c>
    </row>
    <row r="9">
      <c r="A9" s="34" t="n"/>
      <c r="B9" s="34" t="n"/>
      <c r="C9" s="28" t="inlineStr">
        <is>
          <t>Stinging Insects</t>
        </is>
      </c>
      <c r="D9" s="28" t="inlineStr">
        <is>
          <t>No Scope Proposed</t>
        </is>
      </c>
      <c r="E9" s="34" t="n"/>
      <c r="F9" s="34" t="n"/>
    </row>
    <row r="10">
      <c r="A10" s="33" t="n"/>
      <c r="B10" s="33" t="n"/>
      <c r="C10" s="28" t="inlineStr">
        <is>
          <t>Stored Product Pests</t>
        </is>
      </c>
      <c r="D10" s="33" t="n"/>
      <c r="E10" s="33" t="n"/>
      <c r="F10" s="33" t="n"/>
      <c r="H10" s="35" t="inlineStr">
        <is>
          <t>Human Review Notes</t>
        </is>
      </c>
      <c r="I10" s="18" t="n"/>
      <c r="J10" s="18" t="n"/>
    </row>
    <row r="11" ht="45" customHeight="1">
      <c r="A11" s="34" t="n"/>
      <c r="B11" s="34" t="n"/>
      <c r="C11" s="28" t="inlineStr">
        <is>
          <t>Other / Unconfirmed</t>
        </is>
      </c>
      <c r="D11" s="34" t="n"/>
      <c r="E11" s="34" t="n"/>
      <c r="F11" s="34" t="n"/>
      <c r="H11" s="25" t="inlineStr">
        <is>
          <t>Planning limits and scope choices do not verify pricing, regulations, safety, or treatment outcomes.</t>
        </is>
      </c>
    </row>
    <row r="12" ht="42" customHeight="1">
      <c r="H12" s="27" t="inlineStr">
        <is>
          <t>All sample customers, sites, routes, technicians, and inspection records are fictional.</t>
        </is>
      </c>
    </row>
  </sheetData>
  <mergeCells count="1">
    <mergeCell ref="A1:J1"/>
  </mergeCells>
  <dataValidations count="2">
    <dataValidation sqref="I5 I8" showDropDown="0" showInputMessage="1" showErrorMessage="1" allowBlank="0" errorTitle="Enter a nonnegative whole number" error="Enter zero or a positive whole number of days." promptTitle="Planning days" prompt="Enter a nonnegative whole number." type="whole" operator="greaterThanOrEqual">
      <formula1>0</formula1>
    </dataValidation>
    <dataValidation sqref="I6:I7" showDropDown="0" showInputMessage="1" showErrorMessage="1" allowBlank="0" errorTitle="Enter a nonnegative number" error="Enter zero or a positive number." promptTitle="Planning limit" prompt="Enter a nonnegative planning limit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Operations Template</dc:creator>
  <dc:title xmlns:dc="http://purl.org/dc/elements/1.1/">Pest Control Inspection Checklist</dc:title>
  <dc:description xmlns:dc="http://purl.org/dc/elements/1.1/">A fictional pest control inspection checklist template for human review.</dc:description>
  <dc:subject xmlns:dc="http://purl.org/dc/elements/1.1/">General initial inspection findings and sales scope record</dc:subject>
  <dcterms:created xmlns:dcterms="http://purl.org/dc/terms/" xmlns:xsi="http://www.w3.org/2001/XMLSchema-instance" xsi:type="dcterms:W3CDTF">2026-09-11T06:28:18Z</dcterms:created>
  <dcterms:modified xmlns:dcterms="http://purl.org/dc/terms/" xmlns:xsi="http://www.w3.org/2001/XMLSchema-instance" xsi:type="dcterms:W3CDTF">2026-09-11T06:28:19+00:00Z</dcterms:modified>
</cp:coreProperties>
</file>