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mpaig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'Campaigns'!$A$3:$S$103</definedName>
    <definedName name="_xlnm._FilterDatabase" localSheetId="2" hidden="1">'Assumptions'!$A$3:$F$9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0.00&quot;x&quot;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E73"/>
      <sz val="9"/>
    </font>
    <font>
      <name val="Calibri"/>
      <b val="1"/>
      <color rgb="00FFFFFF"/>
      <sz val="10"/>
    </font>
    <font>
      <name val="Calibri"/>
      <color rgb="0024343B"/>
      <sz val="10"/>
    </font>
    <font>
      <name val="Calibri"/>
      <b val="1"/>
      <color rgb="00183B4E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and Revenue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'Summary'!$B$15:$B$20</f>
            </numRef>
          </val>
        </ser>
        <ser>
          <idx val="1"/>
          <order val="1"/>
          <tx>
            <strRef>
              <f>'Summary'!C14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'Summary'!$C$15:$C$20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25" customWidth="1" min="4" max="4"/>
    <col width="17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Pest Control Marketing Campaign Tracker — Summary</t>
        </is>
      </c>
    </row>
    <row r="2" ht="22" customHeight="1">
      <c r="A2" s="2" t="inlineStr">
        <is>
          <t>Indicators use only entered Campaigns data. Blank denominators are excluded from calculated rates.</t>
        </is>
      </c>
    </row>
    <row r="3" ht="22" customHeight="1">
      <c r="A3" s="3" t="inlineStr">
        <is>
          <t>Campaign Indicators</t>
        </is>
      </c>
      <c r="B3" s="3" t="n"/>
      <c r="D3" s="4" t="inlineStr">
        <is>
          <t>Outcome Indicators</t>
        </is>
      </c>
      <c r="E3" s="4" t="n"/>
    </row>
    <row r="4" ht="22" customHeight="1">
      <c r="A4" s="5" t="inlineStr">
        <is>
          <t>Campaigns entered</t>
        </is>
      </c>
      <c r="B4" s="6">
        <f>COUNTIF(Campaigns!$B$4:$B$103,"&lt;&gt;")</f>
        <v/>
      </c>
      <c r="D4" s="5" t="inlineStr">
        <is>
          <t>Sales</t>
        </is>
      </c>
      <c r="E4" s="6">
        <f>IF($B$4=0,"",SUMIF(Campaigns!$B$4:$B$103,"&lt;&gt;",Campaigns!$L$4:$L$103))</f>
        <v/>
      </c>
    </row>
    <row r="5" ht="22" customHeight="1">
      <c r="A5" s="7" t="inlineStr">
        <is>
          <t>Active campaigns</t>
        </is>
      </c>
      <c r="B5" s="8">
        <f>COUNTIF(Campaigns!$G$4:$G$103,"Active")</f>
        <v/>
      </c>
      <c r="D5" s="7" t="inlineStr">
        <is>
          <t>Revenue</t>
        </is>
      </c>
      <c r="E5" s="25">
        <f>IF($B$4=0,"",SUMIF(Campaigns!$B$4:$B$103,"&lt;&gt;",Campaigns!$M$4:$M$103))</f>
        <v/>
      </c>
    </row>
    <row r="6" ht="22" customHeight="1">
      <c r="A6" s="5" t="inlineStr">
        <is>
          <t>Campaigns needing review</t>
        </is>
      </c>
      <c r="B6" s="6">
        <f>COUNTIF(Campaigns!$S$4:$S$103,"Review*")</f>
        <v/>
      </c>
      <c r="D6" s="5" t="inlineStr">
        <is>
          <t>Cost per lead</t>
        </is>
      </c>
      <c r="E6" s="26">
        <f>IFERROR($B$7/$B$8,"")</f>
        <v/>
      </c>
    </row>
    <row r="7" ht="22" customHeight="1">
      <c r="A7" s="7" t="inlineStr">
        <is>
          <t>Total spend</t>
        </is>
      </c>
      <c r="B7" s="25">
        <f>IF($B$4=0,"",SUMIF(Campaigns!$B$4:$B$103,"&lt;&gt;",Campaigns!$I$4:$I$103))</f>
        <v/>
      </c>
      <c r="D7" s="7" t="inlineStr">
        <is>
          <t>Booking rate</t>
        </is>
      </c>
      <c r="E7" s="11">
        <f>IFERROR($B$9/$B$8,"")</f>
        <v/>
      </c>
    </row>
    <row r="8" ht="22" customHeight="1">
      <c r="A8" s="5" t="inlineStr">
        <is>
          <t>Total leads</t>
        </is>
      </c>
      <c r="B8" s="6">
        <f>IF($B$4=0,"",SUMIF(Campaigns!$B$4:$B$103,"&lt;&gt;",Campaigns!$J$4:$J$103))</f>
        <v/>
      </c>
      <c r="D8" s="5" t="inlineStr">
        <is>
          <t>Close rate</t>
        </is>
      </c>
      <c r="E8" s="12">
        <f>IFERROR($E$4/$B$9,"")</f>
        <v/>
      </c>
    </row>
    <row r="9" ht="22" customHeight="1">
      <c r="A9" s="7" t="inlineStr">
        <is>
          <t>Booked inspections</t>
        </is>
      </c>
      <c r="B9" s="8">
        <f>IF($B$4=0,"",SUMIF(Campaigns!$B$4:$B$103,"&lt;&gt;",Campaigns!$K$4:$K$103))</f>
        <v/>
      </c>
      <c r="D9" s="7" t="inlineStr">
        <is>
          <t>Return on spend</t>
        </is>
      </c>
      <c r="E9" s="27">
        <f>IFERROR($E$5/$B$7,"")</f>
        <v/>
      </c>
    </row>
    <row r="10" ht="22" customHeight="1">
      <c r="A10" s="5" t="inlineStr">
        <is>
          <t>Complete campaigns</t>
        </is>
      </c>
      <c r="B10" s="6">
        <f>COUNTIF(Campaigns!$G$4:$G$103,"Complete")</f>
        <v/>
      </c>
      <c r="D10" s="5" t="inlineStr">
        <is>
          <t>Budget remaining</t>
        </is>
      </c>
      <c r="E10" s="26">
        <f>IF($B$4=0,"",SUMIF(Campaigns!$B$4:$B$103,"&lt;&gt;",Campaigns!$H$4:$H$103)-SUMIF(Campaigns!$B$4:$B$103,"&lt;&gt;",Campaigns!$I$4:$I$103))</f>
        <v/>
      </c>
    </row>
    <row r="11" ht="22" customHeight="1">
      <c r="A11" s="7" t="inlineStr">
        <is>
          <t>Planned campaigns</t>
        </is>
      </c>
      <c r="B11" s="8">
        <f>COUNTIF(Campaigns!$G$4:$G$103,"Planned")</f>
        <v/>
      </c>
      <c r="D11" s="7" t="inlineStr">
        <is>
          <t>Revenue per sale</t>
        </is>
      </c>
      <c r="E11" s="25">
        <f>IFERROR($E$5/$E$4,"")</f>
        <v/>
      </c>
    </row>
    <row r="12" ht="22" customHeight="1"/>
    <row r="13" ht="22" customHeight="1"/>
    <row r="14" ht="22" customHeight="1">
      <c r="A14" s="4" t="inlineStr">
        <is>
          <t>Channel</t>
        </is>
      </c>
      <c r="B14" s="4" t="inlineStr">
        <is>
          <t>Spend</t>
        </is>
      </c>
      <c r="C14" s="4" t="inlineStr">
        <is>
          <t>Revenue</t>
        </is>
      </c>
      <c r="D14" s="4" t="inlineStr">
        <is>
          <t>Sales</t>
        </is>
      </c>
    </row>
    <row r="15" ht="22" customHeight="1">
      <c r="A15" s="14">
        <f>IF(Assumptions!$A$4="","",Assumptions!$A$4)</f>
        <v/>
      </c>
      <c r="B15" s="25">
        <f>IF($A15="","",IF(COUNTIF(Campaigns!$E$4:$E$103,$A15)=0,"",SUMIF(Campaigns!$E$4:$E$103,$A15,Campaigns!$I$4:$I$103)))</f>
        <v/>
      </c>
      <c r="C15" s="25">
        <f>IF($A15="","",IF(COUNTIF(Campaigns!$E$4:$E$103,$A15)=0,"",SUMIF(Campaigns!$E$4:$E$103,$A15,Campaigns!$M$4:$M$103)))</f>
        <v/>
      </c>
      <c r="D15" s="8">
        <f>IF($A15="","",IF(COUNTIF(Campaigns!$E$4:$E$103,$A15)=0,"",SUMIF(Campaigns!$E$4:$E$103,$A15,Campaigns!$L$4:$L$103)))</f>
        <v/>
      </c>
    </row>
    <row r="16" ht="22" customHeight="1">
      <c r="A16" s="15">
        <f>IF(Assumptions!$A$5="","",Assumptions!$A$5)</f>
        <v/>
      </c>
      <c r="B16" s="26">
        <f>IF($A16="","",IF(COUNTIF(Campaigns!$E$4:$E$103,$A16)=0,"",SUMIF(Campaigns!$E$4:$E$103,$A16,Campaigns!$I$4:$I$103)))</f>
        <v/>
      </c>
      <c r="C16" s="26">
        <f>IF($A16="","",IF(COUNTIF(Campaigns!$E$4:$E$103,$A16)=0,"",SUMIF(Campaigns!$E$4:$E$103,$A16,Campaigns!$M$4:$M$103)))</f>
        <v/>
      </c>
      <c r="D16" s="6">
        <f>IF($A16="","",IF(COUNTIF(Campaigns!$E$4:$E$103,$A16)=0,"",SUMIF(Campaigns!$E$4:$E$103,$A16,Campaigns!$L$4:$L$103)))</f>
        <v/>
      </c>
    </row>
    <row r="17" ht="22" customHeight="1">
      <c r="A17" s="14">
        <f>IF(Assumptions!$A$6="","",Assumptions!$A$6)</f>
        <v/>
      </c>
      <c r="B17" s="25">
        <f>IF($A17="","",IF(COUNTIF(Campaigns!$E$4:$E$103,$A17)=0,"",SUMIF(Campaigns!$E$4:$E$103,$A17,Campaigns!$I$4:$I$103)))</f>
        <v/>
      </c>
      <c r="C17" s="25">
        <f>IF($A17="","",IF(COUNTIF(Campaigns!$E$4:$E$103,$A17)=0,"",SUMIF(Campaigns!$E$4:$E$103,$A17,Campaigns!$M$4:$M$103)))</f>
        <v/>
      </c>
      <c r="D17" s="8">
        <f>IF($A17="","",IF(COUNTIF(Campaigns!$E$4:$E$103,$A17)=0,"",SUMIF(Campaigns!$E$4:$E$103,$A17,Campaigns!$L$4:$L$103)))</f>
        <v/>
      </c>
    </row>
    <row r="18" ht="22" customHeight="1">
      <c r="A18" s="15">
        <f>IF(Assumptions!$A$7="","",Assumptions!$A$7)</f>
        <v/>
      </c>
      <c r="B18" s="26">
        <f>IF($A18="","",IF(COUNTIF(Campaigns!$E$4:$E$103,$A18)=0,"",SUMIF(Campaigns!$E$4:$E$103,$A18,Campaigns!$I$4:$I$103)))</f>
        <v/>
      </c>
      <c r="C18" s="26">
        <f>IF($A18="","",IF(COUNTIF(Campaigns!$E$4:$E$103,$A18)=0,"",SUMIF(Campaigns!$E$4:$E$103,$A18,Campaigns!$M$4:$M$103)))</f>
        <v/>
      </c>
      <c r="D18" s="6">
        <f>IF($A18="","",IF(COUNTIF(Campaigns!$E$4:$E$103,$A18)=0,"",SUMIF(Campaigns!$E$4:$E$103,$A18,Campaigns!$L$4:$L$103)))</f>
        <v/>
      </c>
    </row>
    <row r="19" ht="22" customHeight="1">
      <c r="A19" s="14">
        <f>IF(Assumptions!$A$8="","",Assumptions!$A$8)</f>
        <v/>
      </c>
      <c r="B19" s="25">
        <f>IF($A19="","",IF(COUNTIF(Campaigns!$E$4:$E$103,$A19)=0,"",SUMIF(Campaigns!$E$4:$E$103,$A19,Campaigns!$I$4:$I$103)))</f>
        <v/>
      </c>
      <c r="C19" s="25">
        <f>IF($A19="","",IF(COUNTIF(Campaigns!$E$4:$E$103,$A19)=0,"",SUMIF(Campaigns!$E$4:$E$103,$A19,Campaigns!$M$4:$M$103)))</f>
        <v/>
      </c>
      <c r="D19" s="8">
        <f>IF($A19="","",IF(COUNTIF(Campaigns!$E$4:$E$103,$A19)=0,"",SUMIF(Campaigns!$E$4:$E$103,$A19,Campaigns!$L$4:$L$103)))</f>
        <v/>
      </c>
    </row>
    <row r="20" ht="22" customHeight="1">
      <c r="A20" s="15">
        <f>IF(Assumptions!$A$9="","",Assumptions!$A$9)</f>
        <v/>
      </c>
      <c r="B20" s="26">
        <f>IF($A20="","",IF(COUNTIF(Campaigns!$E$4:$E$103,$A20)=0,"",SUMIF(Campaigns!$E$4:$E$103,$A20,Campaigns!$I$4:$I$103)))</f>
        <v/>
      </c>
      <c r="C20" s="26">
        <f>IF($A20="","",IF(COUNTIF(Campaigns!$E$4:$E$103,$A20)=0,"",SUMIF(Campaigns!$E$4:$E$103,$A20,Campaigns!$M$4:$M$103)))</f>
        <v/>
      </c>
      <c r="D20" s="6">
        <f>IF($A20="","",IF(COUNTIF(Campaigns!$E$4:$E$103,$A20)=0,"",SUMIF(Campaigns!$E$4:$E$103,$A20,Campaigns!$L$4:$L$103)))</f>
        <v/>
      </c>
    </row>
  </sheetData>
  <mergeCells count="1">
    <mergeCell ref="A1:N1"/>
  </mergeCells>
  <conditionalFormatting sqref="B6">
    <cfRule type="expression" priority="1" dxfId="0">
      <formula>$B$6&gt;0</formula>
    </cfRule>
    <cfRule type="expression" priority="2" dxfId="1">
      <formula>$B$6=0</formula>
    </cfRule>
  </conditionalFormatting>
  <conditionalFormatting sqref="E10">
    <cfRule type="expression" priority="3" dxfId="0">
      <formula>AND($B$4&gt;0,$E$10&lt;0)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3" customWidth="1" min="3" max="3"/>
    <col width="13" customWidth="1" min="4" max="4"/>
    <col width="18" customWidth="1" min="5" max="5"/>
    <col width="28" customWidth="1" min="6" max="6"/>
    <col width="13" customWidth="1" min="7" max="7"/>
    <col width="14" customWidth="1" min="8" max="8"/>
    <col width="14" customWidth="1" min="9" max="9"/>
    <col width="11" customWidth="1" min="10" max="10"/>
    <col width="18" customWidth="1" min="11" max="11"/>
    <col width="10" customWidth="1" min="12" max="12"/>
    <col width="14" customWidth="1" min="13" max="13"/>
    <col width="15" customWidth="1" min="14" max="14"/>
    <col width="14" customWidth="1" min="15" max="15"/>
    <col width="14" customWidth="1" min="16" max="16"/>
    <col width="17" customWidth="1" min="17" max="17"/>
    <col width="17" customWidth="1" min="18" max="18"/>
    <col width="24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8" customHeight="1">
      <c r="A1" s="1" t="inlineStr">
        <is>
          <t>Pest Control Marketing Campaign Tracker — Campaign Records</t>
        </is>
      </c>
    </row>
    <row r="2" ht="24" customHeight="1">
      <c r="A2" s="2" t="inlineStr">
        <is>
          <t>Enter campaign activity in yellow cells. Calculated fields support human review. All sample campaigns and people are fictional.</t>
        </is>
      </c>
    </row>
    <row r="3" ht="36" customHeight="1">
      <c r="A3" s="3" t="inlineStr">
        <is>
          <t>Campaign ID</t>
        </is>
      </c>
      <c r="B3" s="3" t="inlineStr">
        <is>
          <t>Campaign Name</t>
        </is>
      </c>
      <c r="C3" s="3" t="inlineStr">
        <is>
          <t>Start Date</t>
        </is>
      </c>
      <c r="D3" s="3" t="inlineStr">
        <is>
          <t>End Date</t>
        </is>
      </c>
      <c r="E3" s="3" t="inlineStr">
        <is>
          <t>Channel</t>
        </is>
      </c>
      <c r="F3" s="3" t="inlineStr">
        <is>
          <t>Campaign Owner</t>
        </is>
      </c>
      <c r="G3" s="3" t="inlineStr">
        <is>
          <t>Status</t>
        </is>
      </c>
      <c r="H3" s="3" t="inlineStr">
        <is>
          <t>Budget</t>
        </is>
      </c>
      <c r="I3" s="3" t="inlineStr">
        <is>
          <t>Spend</t>
        </is>
      </c>
      <c r="J3" s="3" t="inlineStr">
        <is>
          <t>Leads</t>
        </is>
      </c>
      <c r="K3" s="3" t="inlineStr">
        <is>
          <t>Booked Inspections</t>
        </is>
      </c>
      <c r="L3" s="3" t="inlineStr">
        <is>
          <t>Sales</t>
        </is>
      </c>
      <c r="M3" s="3" t="inlineStr">
        <is>
          <t>Revenue</t>
        </is>
      </c>
      <c r="N3" s="4" t="inlineStr">
        <is>
          <t>Cost per Lead</t>
        </is>
      </c>
      <c r="O3" s="4" t="inlineStr">
        <is>
          <t>Booking Rate</t>
        </is>
      </c>
      <c r="P3" s="4" t="inlineStr">
        <is>
          <t>Close Rate</t>
        </is>
      </c>
      <c r="Q3" s="4" t="inlineStr">
        <is>
          <t>Return on Spend</t>
        </is>
      </c>
      <c r="R3" s="4" t="inlineStr">
        <is>
          <t>Budget Remaining</t>
        </is>
      </c>
      <c r="S3" s="4" t="inlineStr">
        <is>
          <t>Campaign Review</t>
        </is>
      </c>
    </row>
    <row r="4" ht="21" customHeight="1">
      <c r="A4" s="16" t="inlineStr">
        <is>
          <t>FC-26-001</t>
        </is>
      </c>
      <c r="B4" s="16" t="inlineStr">
        <is>
          <t>Fictional Spring Ant Awareness</t>
        </is>
      </c>
      <c r="C4" s="28" t="n">
        <v>46028</v>
      </c>
      <c r="D4" s="28" t="n">
        <v>46081</v>
      </c>
      <c r="E4" s="16" t="inlineStr">
        <is>
          <t>Direct Mail</t>
        </is>
      </c>
      <c r="F4" s="16" t="inlineStr">
        <is>
          <t>Rowan Pike (Fictional)</t>
        </is>
      </c>
      <c r="G4" s="16" t="inlineStr">
        <is>
          <t>Complete</t>
        </is>
      </c>
      <c r="H4" s="29" t="n">
        <v>4500</v>
      </c>
      <c r="I4" s="29" t="n">
        <v>4200</v>
      </c>
      <c r="J4" s="19" t="n">
        <v>140</v>
      </c>
      <c r="K4" s="19" t="n">
        <v>42</v>
      </c>
      <c r="L4" s="19" t="n">
        <v>18</v>
      </c>
      <c r="M4" s="29" t="n">
        <v>12600</v>
      </c>
      <c r="N4" s="26">
        <f>IF($B4="","",IF(OR($I4="",$J4="",$J4=0),"",IFERROR($I4/$J4,"")))</f>
        <v/>
      </c>
      <c r="O4" s="12">
        <f>IF($B4="","",IF(OR($J4="",$K4="",$J4=0),"",IFERROR($K4/$J4,"")))</f>
        <v/>
      </c>
      <c r="P4" s="12">
        <f>IF($B4="","",IF(OR($K4="",$L4="",$K4=0),"",IFERROR($L4/$K4,"")))</f>
        <v/>
      </c>
      <c r="Q4" s="30">
        <f>IF($B4="","",IF(OR($I4="",$M4="",$I4=0),"",IFERROR($M4/$I4,"")))</f>
        <v/>
      </c>
      <c r="R4" s="26">
        <f>IF($B4="","",IF(OR($H4="",$I4=""),"",$H4-$I4))</f>
        <v/>
      </c>
      <c r="S4" s="21">
        <f>IF($B4="","",IF(OR($A4="",$C4="",$D4="",$E4="",$F4="",$G4="",$H4=""),"Review setup",IF(COUNTIF($A$4:$A$103,$A4)&gt;1,"Review duplicate ID",IF($D4&lt;$C4,"Review dates",IF(AND($G4="Complete",OR($I4="",$J4="",$K4="",$L4="",$M4="")),"Review results",IF(OR($H4&lt;0,$I4&lt;0,$J4&lt;0,$K4&lt;0,$L4&lt;0,$M4&lt;0),"Review entries",IF($K4&gt;$J4,"Review bookings",IF($L4&gt;$K4,"Review sales",IF(AND($H4&gt;=0,$I4&gt;$H4*Assumptions!$E$4),"Review spend",IF(AND($J4&gt;0,IFERROR($K4/$J4,0)&lt;Assumptions!$E$5),"Review booking rate",IF(AND($K4&gt;0,IFERROR($L4/$K4,0)&lt;Assumptions!$E$6),"Review close rate","OK")))))))))))</f>
        <v/>
      </c>
      <c r="T4">
        <f>Assumptions!$A$4</f>
        <v/>
      </c>
      <c r="U4">
        <f>Assumptions!$B$4</f>
        <v/>
      </c>
      <c r="V4">
        <f>Assumptions!$C$4</f>
        <v/>
      </c>
      <c r="W4">
        <f>Assumptions!$E$7</f>
        <v/>
      </c>
    </row>
    <row r="5" ht="21" customHeight="1">
      <c r="A5" s="16" t="inlineStr">
        <is>
          <t>FC-26-002</t>
        </is>
      </c>
      <c r="B5" s="16" t="inlineStr">
        <is>
          <t>Fictional Crawlspace Check Week</t>
        </is>
      </c>
      <c r="C5" s="28" t="n">
        <v>46063</v>
      </c>
      <c r="D5" s="28" t="n">
        <v>46112</v>
      </c>
      <c r="E5" s="16" t="inlineStr">
        <is>
          <t>Search Ads</t>
        </is>
      </c>
      <c r="F5" s="16" t="inlineStr">
        <is>
          <t>Morgan Vale (Fictional)</t>
        </is>
      </c>
      <c r="G5" s="16" t="inlineStr">
        <is>
          <t>Complete</t>
        </is>
      </c>
      <c r="H5" s="29" t="n">
        <v>3500</v>
      </c>
      <c r="I5" s="29" t="n">
        <v>3650</v>
      </c>
      <c r="J5" s="19" t="n">
        <v>95</v>
      </c>
      <c r="K5" s="19" t="n">
        <v>19</v>
      </c>
      <c r="L5" s="19" t="n">
        <v>6</v>
      </c>
      <c r="M5" s="29" t="n">
        <v>5400</v>
      </c>
      <c r="N5" s="25">
        <f>IF($B5="","",IF(OR($I5="",$J5="",$J5=0),"",IFERROR($I5/$J5,"")))</f>
        <v/>
      </c>
      <c r="O5" s="11">
        <f>IF($B5="","",IF(OR($J5="",$K5="",$J5=0),"",IFERROR($K5/$J5,"")))</f>
        <v/>
      </c>
      <c r="P5" s="11">
        <f>IF($B5="","",IF(OR($K5="",$L5="",$K5=0),"",IFERROR($L5/$K5,"")))</f>
        <v/>
      </c>
      <c r="Q5" s="27">
        <f>IF($B5="","",IF(OR($I5="",$M5="",$I5=0),"",IFERROR($M5/$I5,"")))</f>
        <v/>
      </c>
      <c r="R5" s="25">
        <f>IF($B5="","",IF(OR($H5="",$I5=""),"",$H5-$I5))</f>
        <v/>
      </c>
      <c r="S5" s="22">
        <f>IF($B5="","",IF(OR($A5="",$C5="",$D5="",$E5="",$F5="",$G5="",$H5=""),"Review setup",IF(COUNTIF($A$4:$A$103,$A5)&gt;1,"Review duplicate ID",IF($D5&lt;$C5,"Review dates",IF(AND($G5="Complete",OR($I5="",$J5="",$K5="",$L5="",$M5="")),"Review results",IF(OR($H5&lt;0,$I5&lt;0,$J5&lt;0,$K5&lt;0,$L5&lt;0,$M5&lt;0),"Review entries",IF($K5&gt;$J5,"Review bookings",IF($L5&gt;$K5,"Review sales",IF(AND($H5&gt;=0,$I5&gt;$H5*Assumptions!$E$4),"Review spend",IF(AND($J5&gt;0,IFERROR($K5/$J5,0)&lt;Assumptions!$E$5),"Review booking rate",IF(AND($K5&gt;0,IFERROR($L5/$K5,0)&lt;Assumptions!$E$6),"Review close rate","OK")))))))))))</f>
        <v/>
      </c>
      <c r="T5">
        <f>Assumptions!$A$5</f>
        <v/>
      </c>
      <c r="U5">
        <f>Assumptions!$B$5</f>
        <v/>
      </c>
      <c r="V5">
        <f>Assumptions!$C$5</f>
        <v/>
      </c>
      <c r="W5">
        <f>Assumptions!$E$8</f>
        <v/>
      </c>
    </row>
    <row r="6" ht="21" customHeight="1">
      <c r="A6" s="16" t="inlineStr">
        <is>
          <t>FC-26-003</t>
        </is>
      </c>
      <c r="B6" s="16" t="inlineStr">
        <is>
          <t>Fictional Mosquito Season Preview</t>
        </is>
      </c>
      <c r="C6" s="28" t="n">
        <v>46096</v>
      </c>
      <c r="D6" s="28" t="n">
        <v>46157</v>
      </c>
      <c r="E6" s="16" t="inlineStr">
        <is>
          <t>Social Media</t>
        </is>
      </c>
      <c r="F6" s="16" t="inlineStr">
        <is>
          <t>Avery Quill (Fictional)</t>
        </is>
      </c>
      <c r="G6" s="16" t="inlineStr">
        <is>
          <t>Complete</t>
        </is>
      </c>
      <c r="H6" s="29" t="n">
        <v>2800</v>
      </c>
      <c r="I6" s="29" t="n">
        <v>2800</v>
      </c>
      <c r="J6" s="19" t="n">
        <v>110</v>
      </c>
      <c r="K6" s="19" t="n">
        <v>22</v>
      </c>
      <c r="L6" s="19" t="n">
        <v>7</v>
      </c>
      <c r="M6" s="29" t="n">
        <v>5600</v>
      </c>
      <c r="N6" s="26">
        <f>IF($B6="","",IF(OR($I6="",$J6="",$J6=0),"",IFERROR($I6/$J6,"")))</f>
        <v/>
      </c>
      <c r="O6" s="12">
        <f>IF($B6="","",IF(OR($J6="",$K6="",$J6=0),"",IFERROR($K6/$J6,"")))</f>
        <v/>
      </c>
      <c r="P6" s="12">
        <f>IF($B6="","",IF(OR($K6="",$L6="",$K6=0),"",IFERROR($L6/$K6,"")))</f>
        <v/>
      </c>
      <c r="Q6" s="30">
        <f>IF($B6="","",IF(OR($I6="",$M6="",$I6=0),"",IFERROR($M6/$I6,"")))</f>
        <v/>
      </c>
      <c r="R6" s="26">
        <f>IF($B6="","",IF(OR($H6="",$I6=""),"",$H6-$I6))</f>
        <v/>
      </c>
      <c r="S6" s="21">
        <f>IF($B6="","",IF(OR($A6="",$C6="",$D6="",$E6="",$F6="",$G6="",$H6=""),"Review setup",IF(COUNTIF($A$4:$A$103,$A6)&gt;1,"Review duplicate ID",IF($D6&lt;$C6,"Review dates",IF(AND($G6="Complete",OR($I6="",$J6="",$K6="",$L6="",$M6="")),"Review results",IF(OR($H6&lt;0,$I6&lt;0,$J6&lt;0,$K6&lt;0,$L6&lt;0,$M6&lt;0),"Review entries",IF($K6&gt;$J6,"Review bookings",IF($L6&gt;$K6,"Review sales",IF(AND($H6&gt;=0,$I6&gt;$H6*Assumptions!$E$4),"Review spend",IF(AND($J6&gt;0,IFERROR($K6/$J6,0)&lt;Assumptions!$E$5),"Review booking rate",IF(AND($K6&gt;0,IFERROR($L6/$K6,0)&lt;Assumptions!$E$6),"Review close rate","OK")))))))))))</f>
        <v/>
      </c>
      <c r="T6">
        <f>Assumptions!$A$6</f>
        <v/>
      </c>
      <c r="U6">
        <f>Assumptions!$B$6</f>
        <v/>
      </c>
      <c r="V6">
        <f>Assumptions!$C$6</f>
        <v/>
      </c>
    </row>
    <row r="7" ht="21" customHeight="1">
      <c r="A7" s="16" t="inlineStr">
        <is>
          <t>FC-26-004</t>
        </is>
      </c>
      <c r="B7" s="16" t="inlineStr">
        <is>
          <t>Fictional Neighbor Referral Cards</t>
        </is>
      </c>
      <c r="C7" s="28" t="n">
        <v>46113</v>
      </c>
      <c r="D7" s="28" t="n">
        <v>46203</v>
      </c>
      <c r="E7" s="16" t="inlineStr">
        <is>
          <t>Referral</t>
        </is>
      </c>
      <c r="F7" s="16" t="inlineStr">
        <is>
          <t>Casey North (Fictional)</t>
        </is>
      </c>
      <c r="G7" s="16" t="inlineStr">
        <is>
          <t>Complete</t>
        </is>
      </c>
      <c r="H7" s="29" t="n">
        <v>1200</v>
      </c>
      <c r="I7" s="29" t="n">
        <v>900</v>
      </c>
      <c r="J7" s="19" t="n">
        <v>45</v>
      </c>
      <c r="K7" s="19" t="n">
        <v>18</v>
      </c>
      <c r="L7" s="19" t="n">
        <v>6</v>
      </c>
      <c r="M7" s="29" t="n">
        <v>5100</v>
      </c>
      <c r="N7" s="25">
        <f>IF($B7="","",IF(OR($I7="",$J7="",$J7=0),"",IFERROR($I7/$J7,"")))</f>
        <v/>
      </c>
      <c r="O7" s="11">
        <f>IF($B7="","",IF(OR($J7="",$K7="",$J7=0),"",IFERROR($K7/$J7,"")))</f>
        <v/>
      </c>
      <c r="P7" s="11">
        <f>IF($B7="","",IF(OR($K7="",$L7="",$K7=0),"",IFERROR($L7/$K7,"")))</f>
        <v/>
      </c>
      <c r="Q7" s="27">
        <f>IF($B7="","",IF(OR($I7="",$M7="",$I7=0),"",IFERROR($M7/$I7,"")))</f>
        <v/>
      </c>
      <c r="R7" s="25">
        <f>IF($B7="","",IF(OR($H7="",$I7=""),"",$H7-$I7))</f>
        <v/>
      </c>
      <c r="S7" s="22">
        <f>IF($B7="","",IF(OR($A7="",$C7="",$D7="",$E7="",$F7="",$G7="",$H7=""),"Review setup",IF(COUNTIF($A$4:$A$103,$A7)&gt;1,"Review duplicate ID",IF($D7&lt;$C7,"Review dates",IF(AND($G7="Complete",OR($I7="",$J7="",$K7="",$L7="",$M7="")),"Review results",IF(OR($H7&lt;0,$I7&lt;0,$J7&lt;0,$K7&lt;0,$L7&lt;0,$M7&lt;0),"Review entries",IF($K7&gt;$J7,"Review bookings",IF($L7&gt;$K7,"Review sales",IF(AND($H7&gt;=0,$I7&gt;$H7*Assumptions!$E$4),"Review spend",IF(AND($J7&gt;0,IFERROR($K7/$J7,0)&lt;Assumptions!$E$5),"Review booking rate",IF(AND($K7&gt;0,IFERROR($L7/$K7,0)&lt;Assumptions!$E$6),"Review close rate","OK")))))))))))</f>
        <v/>
      </c>
      <c r="T7">
        <f>Assumptions!$A$7</f>
        <v/>
      </c>
      <c r="U7">
        <f>Assumptions!$B$7</f>
        <v/>
      </c>
      <c r="V7">
        <f>Assumptions!$C$7</f>
        <v/>
      </c>
    </row>
    <row r="8" ht="21" customHeight="1">
      <c r="A8" s="16" t="inlineStr">
        <is>
          <t>FC-26-005</t>
        </is>
      </c>
      <c r="B8" s="16" t="inlineStr">
        <is>
          <t>Fictional Summer Service Reminder</t>
        </is>
      </c>
      <c r="C8" s="28" t="n">
        <v>46143</v>
      </c>
      <c r="D8" s="28" t="n">
        <v>46218</v>
      </c>
      <c r="E8" s="16" t="inlineStr">
        <is>
          <t>Email</t>
        </is>
      </c>
      <c r="F8" s="16" t="inlineStr">
        <is>
          <t>Jordan Flint (Fictional)</t>
        </is>
      </c>
      <c r="G8" s="16" t="inlineStr">
        <is>
          <t>Complete</t>
        </is>
      </c>
      <c r="H8" s="29" t="n">
        <v>800</v>
      </c>
      <c r="I8" s="29" t="n">
        <v>600</v>
      </c>
      <c r="J8" s="19" t="n">
        <v>80</v>
      </c>
      <c r="K8" s="19" t="n">
        <v>12</v>
      </c>
      <c r="L8" s="19" t="n">
        <v>5</v>
      </c>
      <c r="M8" s="29" t="n">
        <v>4250</v>
      </c>
      <c r="N8" s="26">
        <f>IF($B8="","",IF(OR($I8="",$J8="",$J8=0),"",IFERROR($I8/$J8,"")))</f>
        <v/>
      </c>
      <c r="O8" s="12">
        <f>IF($B8="","",IF(OR($J8="",$K8="",$J8=0),"",IFERROR($K8/$J8,"")))</f>
        <v/>
      </c>
      <c r="P8" s="12">
        <f>IF($B8="","",IF(OR($K8="",$L8="",$K8=0),"",IFERROR($L8/$K8,"")))</f>
        <v/>
      </c>
      <c r="Q8" s="30">
        <f>IF($B8="","",IF(OR($I8="",$M8="",$I8=0),"",IFERROR($M8/$I8,"")))</f>
        <v/>
      </c>
      <c r="R8" s="26">
        <f>IF($B8="","",IF(OR($H8="",$I8=""),"",$H8-$I8))</f>
        <v/>
      </c>
      <c r="S8" s="21">
        <f>IF($B8="","",IF(OR($A8="",$C8="",$D8="",$E8="",$F8="",$G8="",$H8=""),"Review setup",IF(COUNTIF($A$4:$A$103,$A8)&gt;1,"Review duplicate ID",IF($D8&lt;$C8,"Review dates",IF(AND($G8="Complete",OR($I8="",$J8="",$K8="",$L8="",$M8="")),"Review results",IF(OR($H8&lt;0,$I8&lt;0,$J8&lt;0,$K8&lt;0,$L8&lt;0,$M8&lt;0),"Review entries",IF($K8&gt;$J8,"Review bookings",IF($L8&gt;$K8,"Review sales",IF(AND($H8&gt;=0,$I8&gt;$H8*Assumptions!$E$4),"Review spend",IF(AND($J8&gt;0,IFERROR($K8/$J8,0)&lt;Assumptions!$E$5),"Review booking rate",IF(AND($K8&gt;0,IFERROR($L8/$K8,0)&lt;Assumptions!$E$6),"Review close rate","OK")))))))))))</f>
        <v/>
      </c>
      <c r="T8">
        <f>Assumptions!$A$8</f>
        <v/>
      </c>
      <c r="U8">
        <f>Assumptions!$B$8</f>
        <v/>
      </c>
      <c r="V8">
        <f>Assumptions!$C$8</f>
        <v/>
      </c>
    </row>
    <row r="9" ht="21" customHeight="1">
      <c r="A9" s="16" t="inlineStr">
        <is>
          <t>FC-26-006</t>
        </is>
      </c>
      <c r="B9" s="16" t="inlineStr">
        <is>
          <t>Fictional Community Booth Follow-Up</t>
        </is>
      </c>
      <c r="C9" s="28" t="n">
        <v>46183</v>
      </c>
      <c r="D9" s="28" t="n">
        <v>46254</v>
      </c>
      <c r="E9" s="16" t="inlineStr">
        <is>
          <t>Community Event</t>
        </is>
      </c>
      <c r="F9" s="16" t="inlineStr">
        <is>
          <t>Rowan Pike (Fictional)</t>
        </is>
      </c>
      <c r="G9" s="16" t="inlineStr">
        <is>
          <t>Complete</t>
        </is>
      </c>
      <c r="H9" s="29" t="n">
        <v>2500</v>
      </c>
      <c r="I9" s="29" t="n">
        <v>2400</v>
      </c>
      <c r="J9" s="19" t="n">
        <v>60</v>
      </c>
      <c r="K9" s="19" t="n">
        <v>24</v>
      </c>
      <c r="L9" s="19" t="n">
        <v>6</v>
      </c>
      <c r="M9" s="29" t="n">
        <v>5700</v>
      </c>
      <c r="N9" s="25">
        <f>IF($B9="","",IF(OR($I9="",$J9="",$J9=0),"",IFERROR($I9/$J9,"")))</f>
        <v/>
      </c>
      <c r="O9" s="11">
        <f>IF($B9="","",IF(OR($J9="",$K9="",$J9=0),"",IFERROR($K9/$J9,"")))</f>
        <v/>
      </c>
      <c r="P9" s="11">
        <f>IF($B9="","",IF(OR($K9="",$L9="",$K9=0),"",IFERROR($L9/$K9,"")))</f>
        <v/>
      </c>
      <c r="Q9" s="27">
        <f>IF($B9="","",IF(OR($I9="",$M9="",$I9=0),"",IFERROR($M9/$I9,"")))</f>
        <v/>
      </c>
      <c r="R9" s="25">
        <f>IF($B9="","",IF(OR($H9="",$I9=""),"",$H9-$I9))</f>
        <v/>
      </c>
      <c r="S9" s="22">
        <f>IF($B9="","",IF(OR($A9="",$C9="",$D9="",$E9="",$F9="",$G9="",$H9=""),"Review setup",IF(COUNTIF($A$4:$A$103,$A9)&gt;1,"Review duplicate ID",IF($D9&lt;$C9,"Review dates",IF(AND($G9="Complete",OR($I9="",$J9="",$K9="",$L9="",$M9="")),"Review results",IF(OR($H9&lt;0,$I9&lt;0,$J9&lt;0,$K9&lt;0,$L9&lt;0,$M9&lt;0),"Review entries",IF($K9&gt;$J9,"Review bookings",IF($L9&gt;$K9,"Review sales",IF(AND($H9&gt;=0,$I9&gt;$H9*Assumptions!$E$4),"Review spend",IF(AND($J9&gt;0,IFERROR($K9/$J9,0)&lt;Assumptions!$E$5),"Review booking rate",IF(AND($K9&gt;0,IFERROR($L9/$K9,0)&lt;Assumptions!$E$6),"Review close rate","OK")))))))))))</f>
        <v/>
      </c>
      <c r="T9">
        <f>Assumptions!$A$9</f>
        <v/>
      </c>
    </row>
    <row r="10" ht="21" customHeight="1">
      <c r="A10" s="16" t="inlineStr">
        <is>
          <t>FC-26-007</t>
        </is>
      </c>
      <c r="B10" s="16" t="inlineStr">
        <is>
          <t>Fictional Rodent Inspection Search</t>
        </is>
      </c>
      <c r="C10" s="28" t="n">
        <v>46204</v>
      </c>
      <c r="D10" s="28" t="n">
        <v>46295</v>
      </c>
      <c r="E10" s="16" t="inlineStr">
        <is>
          <t>Search Ads</t>
        </is>
      </c>
      <c r="F10" s="16" t="inlineStr">
        <is>
          <t>Morgan Vale (Fictional)</t>
        </is>
      </c>
      <c r="G10" s="16" t="inlineStr">
        <is>
          <t>Active</t>
        </is>
      </c>
      <c r="H10" s="29" t="n">
        <v>5000</v>
      </c>
      <c r="I10" s="29" t="n">
        <v>3900</v>
      </c>
      <c r="J10" s="19" t="n">
        <v>130</v>
      </c>
      <c r="K10" s="19" t="n">
        <v>39</v>
      </c>
      <c r="L10" s="19" t="n">
        <v>14</v>
      </c>
      <c r="M10" s="29" t="n">
        <v>16800</v>
      </c>
      <c r="N10" s="26">
        <f>IF($B10="","",IF(OR($I10="",$J10="",$J10=0),"",IFERROR($I10/$J10,"")))</f>
        <v/>
      </c>
      <c r="O10" s="12">
        <f>IF($B10="","",IF(OR($J10="",$K10="",$J10=0),"",IFERROR($K10/$J10,"")))</f>
        <v/>
      </c>
      <c r="P10" s="12">
        <f>IF($B10="","",IF(OR($K10="",$L10="",$K10=0),"",IFERROR($L10/$K10,"")))</f>
        <v/>
      </c>
      <c r="Q10" s="30">
        <f>IF($B10="","",IF(OR($I10="",$M10="",$I10=0),"",IFERROR($M10/$I10,"")))</f>
        <v/>
      </c>
      <c r="R10" s="26">
        <f>IF($B10="","",IF(OR($H10="",$I10=""),"",$H10-$I10))</f>
        <v/>
      </c>
      <c r="S10" s="21">
        <f>IF($B10="","",IF(OR($A10="",$C10="",$D10="",$E10="",$F10="",$G10="",$H10=""),"Review setup",IF(COUNTIF($A$4:$A$103,$A10)&gt;1,"Review duplicate ID",IF($D10&lt;$C10,"Review dates",IF(AND($G10="Complete",OR($I10="",$J10="",$K10="",$L10="",$M10="")),"Review results",IF(OR($H10&lt;0,$I10&lt;0,$J10&lt;0,$K10&lt;0,$L10&lt;0,$M10&lt;0),"Review entries",IF($K10&gt;$J10,"Review bookings",IF($L10&gt;$K10,"Review sales",IF(AND($H10&gt;=0,$I10&gt;$H10*Assumptions!$E$4),"Review spend",IF(AND($J10&gt;0,IFERROR($K10/$J10,0)&lt;Assumptions!$E$5),"Review booking rate",IF(AND($K10&gt;0,IFERROR($L10/$K10,0)&lt;Assumptions!$E$6),"Review close rate","OK")))))))))))</f>
        <v/>
      </c>
    </row>
    <row r="11" ht="21" customHeight="1">
      <c r="A11" s="16" t="inlineStr">
        <is>
          <t>FC-26-008</t>
        </is>
      </c>
      <c r="B11" s="16" t="inlineStr">
        <is>
          <t>Fictional Fall Perimeter Postcard</t>
        </is>
      </c>
      <c r="C11" s="28" t="n">
        <v>46249</v>
      </c>
      <c r="D11" s="28" t="n">
        <v>46310</v>
      </c>
      <c r="E11" s="16" t="inlineStr">
        <is>
          <t>Direct Mail</t>
        </is>
      </c>
      <c r="F11" s="16" t="inlineStr">
        <is>
          <t>Casey North (Fictional)</t>
        </is>
      </c>
      <c r="G11" s="16" t="inlineStr">
        <is>
          <t>Active</t>
        </is>
      </c>
      <c r="H11" s="29" t="n">
        <v>4000</v>
      </c>
      <c r="I11" s="29" t="n">
        <v>1700</v>
      </c>
      <c r="J11" s="19" t="n">
        <v>50</v>
      </c>
      <c r="K11" s="19" t="n">
        <v>10</v>
      </c>
      <c r="L11" s="19" t="n">
        <v>3</v>
      </c>
      <c r="M11" s="29" t="n">
        <v>3300</v>
      </c>
      <c r="N11" s="25">
        <f>IF($B11="","",IF(OR($I11="",$J11="",$J11=0),"",IFERROR($I11/$J11,"")))</f>
        <v/>
      </c>
      <c r="O11" s="11">
        <f>IF($B11="","",IF(OR($J11="",$K11="",$J11=0),"",IFERROR($K11/$J11,"")))</f>
        <v/>
      </c>
      <c r="P11" s="11">
        <f>IF($B11="","",IF(OR($K11="",$L11="",$K11=0),"",IFERROR($L11/$K11,"")))</f>
        <v/>
      </c>
      <c r="Q11" s="27">
        <f>IF($B11="","",IF(OR($I11="",$M11="",$I11=0),"",IFERROR($M11/$I11,"")))</f>
        <v/>
      </c>
      <c r="R11" s="25">
        <f>IF($B11="","",IF(OR($H11="",$I11=""),"",$H11-$I11))</f>
        <v/>
      </c>
      <c r="S11" s="22">
        <f>IF($B11="","",IF(OR($A11="",$C11="",$D11="",$E11="",$F11="",$G11="",$H11=""),"Review setup",IF(COUNTIF($A$4:$A$103,$A11)&gt;1,"Review duplicate ID",IF($D11&lt;$C11,"Review dates",IF(AND($G11="Complete",OR($I11="",$J11="",$K11="",$L11="",$M11="")),"Review results",IF(OR($H11&lt;0,$I11&lt;0,$J11&lt;0,$K11&lt;0,$L11&lt;0,$M11&lt;0),"Review entries",IF($K11&gt;$J11,"Review bookings",IF($L11&gt;$K11,"Review sales",IF(AND($H11&gt;=0,$I11&gt;$H11*Assumptions!$E$4),"Review spend",IF(AND($J11&gt;0,IFERROR($K11/$J11,0)&lt;Assumptions!$E$5),"Review booking rate",IF(AND($K11&gt;0,IFERROR($L11/$K11,0)&lt;Assumptions!$E$6),"Review close rate","OK")))))))))))</f>
        <v/>
      </c>
    </row>
    <row r="12" ht="21" customHeight="1">
      <c r="A12" s="16" t="inlineStr">
        <is>
          <t>FC-26-009</t>
        </is>
      </c>
      <c r="B12" s="16" t="inlineStr">
        <is>
          <t>Fictional Flea Awareness Posts</t>
        </is>
      </c>
      <c r="C12" s="28" t="n">
        <v>46235</v>
      </c>
      <c r="D12" s="28" t="n">
        <v>46295</v>
      </c>
      <c r="E12" s="16" t="inlineStr">
        <is>
          <t>Social Media</t>
        </is>
      </c>
      <c r="F12" s="16" t="inlineStr">
        <is>
          <t>Avery Quill (Fictional)</t>
        </is>
      </c>
      <c r="G12" s="16" t="inlineStr">
        <is>
          <t>Paused</t>
        </is>
      </c>
      <c r="H12" s="29" t="n">
        <v>1500</v>
      </c>
      <c r="I12" s="29" t="n">
        <v>1500</v>
      </c>
      <c r="J12" s="19" t="n">
        <v>30</v>
      </c>
      <c r="K12" s="19" t="n">
        <v>6</v>
      </c>
      <c r="L12" s="19" t="n">
        <v>2</v>
      </c>
      <c r="M12" s="29" t="n">
        <v>1600</v>
      </c>
      <c r="N12" s="26">
        <f>IF($B12="","",IF(OR($I12="",$J12="",$J12=0),"",IFERROR($I12/$J12,"")))</f>
        <v/>
      </c>
      <c r="O12" s="12">
        <f>IF($B12="","",IF(OR($J12="",$K12="",$J12=0),"",IFERROR($K12/$J12,"")))</f>
        <v/>
      </c>
      <c r="P12" s="12">
        <f>IF($B12="","",IF(OR($K12="",$L12="",$K12=0),"",IFERROR($L12/$K12,"")))</f>
        <v/>
      </c>
      <c r="Q12" s="30">
        <f>IF($B12="","",IF(OR($I12="",$M12="",$I12=0),"",IFERROR($M12/$I12,"")))</f>
        <v/>
      </c>
      <c r="R12" s="26">
        <f>IF($B12="","",IF(OR($H12="",$I12=""),"",$H12-$I12))</f>
        <v/>
      </c>
      <c r="S12" s="21">
        <f>IF($B12="","",IF(OR($A12="",$C12="",$D12="",$E12="",$F12="",$G12="",$H12=""),"Review setup",IF(COUNTIF($A$4:$A$103,$A12)&gt;1,"Review duplicate ID",IF($D12&lt;$C12,"Review dates",IF(AND($G12="Complete",OR($I12="",$J12="",$K12="",$L12="",$M12="")),"Review results",IF(OR($H12&lt;0,$I12&lt;0,$J12&lt;0,$K12&lt;0,$L12&lt;0,$M12&lt;0),"Review entries",IF($K12&gt;$J12,"Review bookings",IF($L12&gt;$K12,"Review sales",IF(AND($H12&gt;=0,$I12&gt;$H12*Assumptions!$E$4),"Review spend",IF(AND($J12&gt;0,IFERROR($K12/$J12,0)&lt;Assumptions!$E$5),"Review booking rate",IF(AND($K12&gt;0,IFERROR($L12/$K12,0)&lt;Assumptions!$E$6),"Review close rate","OK")))))))))))</f>
        <v/>
      </c>
    </row>
    <row r="13" ht="21" customHeight="1">
      <c r="A13" s="16" t="inlineStr">
        <is>
          <t>FC-26-010</t>
        </is>
      </c>
      <c r="B13" s="16" t="inlineStr">
        <is>
          <t>Fictional Winter Inspection Note</t>
        </is>
      </c>
      <c r="C13" s="28" t="n">
        <v>46296</v>
      </c>
      <c r="D13" s="28" t="n">
        <v>46356</v>
      </c>
      <c r="E13" s="16" t="inlineStr">
        <is>
          <t>Email</t>
        </is>
      </c>
      <c r="F13" s="16" t="inlineStr">
        <is>
          <t>Jordan Flint (Fictional)</t>
        </is>
      </c>
      <c r="G13" s="16" t="inlineStr">
        <is>
          <t>Planned</t>
        </is>
      </c>
      <c r="H13" s="29" t="n">
        <v>900</v>
      </c>
      <c r="I13" s="29" t="n">
        <v>0</v>
      </c>
      <c r="J13" s="19" t="n">
        <v>0</v>
      </c>
      <c r="K13" s="19" t="n">
        <v>0</v>
      </c>
      <c r="L13" s="19" t="n">
        <v>0</v>
      </c>
      <c r="M13" s="29" t="n">
        <v>0</v>
      </c>
      <c r="N13" s="25">
        <f>IF($B13="","",IF(OR($I13="",$J13="",$J13=0),"",IFERROR($I13/$J13,"")))</f>
        <v/>
      </c>
      <c r="O13" s="11">
        <f>IF($B13="","",IF(OR($J13="",$K13="",$J13=0),"",IFERROR($K13/$J13,"")))</f>
        <v/>
      </c>
      <c r="P13" s="11">
        <f>IF($B13="","",IF(OR($K13="",$L13="",$K13=0),"",IFERROR($L13/$K13,"")))</f>
        <v/>
      </c>
      <c r="Q13" s="27">
        <f>IF($B13="","",IF(OR($I13="",$M13="",$I13=0),"",IFERROR($M13/$I13,"")))</f>
        <v/>
      </c>
      <c r="R13" s="25">
        <f>IF($B13="","",IF(OR($H13="",$I13=""),"",$H13-$I13))</f>
        <v/>
      </c>
      <c r="S13" s="22">
        <f>IF($B13="","",IF(OR($A13="",$C13="",$D13="",$E13="",$F13="",$G13="",$H13=""),"Review setup",IF(COUNTIF($A$4:$A$103,$A13)&gt;1,"Review duplicate ID",IF($D13&lt;$C13,"Review dates",IF(AND($G13="Complete",OR($I13="",$J13="",$K13="",$L13="",$M13="")),"Review results",IF(OR($H13&lt;0,$I13&lt;0,$J13&lt;0,$K13&lt;0,$L13&lt;0,$M13&lt;0),"Review entries",IF($K13&gt;$J13,"Review bookings",IF($L13&gt;$K13,"Review sales",IF(AND($H13&gt;=0,$I13&gt;$H13*Assumptions!$E$4),"Review spend",IF(AND($J13&gt;0,IFERROR($K13/$J13,0)&lt;Assumptions!$E$5),"Review booking rate",IF(AND($K13&gt;0,IFERROR($L13/$K13,0)&lt;Assumptions!$E$6),"Review close rate","OK")))))))))))</f>
        <v/>
      </c>
    </row>
    <row r="14" ht="21" customHeight="1">
      <c r="A14" s="16" t="n"/>
      <c r="B14" s="16" t="n"/>
      <c r="C14" s="28" t="n"/>
      <c r="D14" s="28" t="n"/>
      <c r="E14" s="16" t="n"/>
      <c r="F14" s="16" t="n"/>
      <c r="G14" s="16" t="n"/>
      <c r="H14" s="29" t="n"/>
      <c r="I14" s="29" t="n"/>
      <c r="J14" s="19" t="n"/>
      <c r="K14" s="19" t="n"/>
      <c r="L14" s="19" t="n"/>
      <c r="M14" s="29" t="n"/>
      <c r="N14" s="26">
        <f>IF($B14="","",IF(OR($I14="",$J14="",$J14=0),"",IFERROR($I14/$J14,"")))</f>
        <v/>
      </c>
      <c r="O14" s="12">
        <f>IF($B14="","",IF(OR($J14="",$K14="",$J14=0),"",IFERROR($K14/$J14,"")))</f>
        <v/>
      </c>
      <c r="P14" s="12">
        <f>IF($B14="","",IF(OR($K14="",$L14="",$K14=0),"",IFERROR($L14/$K14,"")))</f>
        <v/>
      </c>
      <c r="Q14" s="30">
        <f>IF($B14="","",IF(OR($I14="",$M14="",$I14=0),"",IFERROR($M14/$I14,"")))</f>
        <v/>
      </c>
      <c r="R14" s="26">
        <f>IF($B14="","",IF(OR($H14="",$I14=""),"",$H14-$I14))</f>
        <v/>
      </c>
      <c r="S14" s="21">
        <f>IF($B14="","",IF(OR($A14="",$C14="",$D14="",$E14="",$F14="",$G14="",$H14=""),"Review setup",IF(COUNTIF($A$4:$A$103,$A14)&gt;1,"Review duplicate ID",IF($D14&lt;$C14,"Review dates",IF(AND($G14="Complete",OR($I14="",$J14="",$K14="",$L14="",$M14="")),"Review results",IF(OR($H14&lt;0,$I14&lt;0,$J14&lt;0,$K14&lt;0,$L14&lt;0,$M14&lt;0),"Review entries",IF($K14&gt;$J14,"Review bookings",IF($L14&gt;$K14,"Review sales",IF(AND($H14&gt;=0,$I14&gt;$H14*Assumptions!$E$4),"Review spend",IF(AND($J14&gt;0,IFERROR($K14/$J14,0)&lt;Assumptions!$E$5),"Review booking rate",IF(AND($K14&gt;0,IFERROR($L14/$K14,0)&lt;Assumptions!$E$6),"Review close rate","OK")))))))))))</f>
        <v/>
      </c>
    </row>
    <row r="15" ht="21" customHeight="1">
      <c r="A15" s="16" t="n"/>
      <c r="B15" s="16" t="n"/>
      <c r="C15" s="28" t="n"/>
      <c r="D15" s="28" t="n"/>
      <c r="E15" s="16" t="n"/>
      <c r="F15" s="16" t="n"/>
      <c r="G15" s="16" t="n"/>
      <c r="H15" s="29" t="n"/>
      <c r="I15" s="29" t="n"/>
      <c r="J15" s="19" t="n"/>
      <c r="K15" s="19" t="n"/>
      <c r="L15" s="19" t="n"/>
      <c r="M15" s="29" t="n"/>
      <c r="N15" s="25">
        <f>IF($B15="","",IF(OR($I15="",$J15="",$J15=0),"",IFERROR($I15/$J15,"")))</f>
        <v/>
      </c>
      <c r="O15" s="11">
        <f>IF($B15="","",IF(OR($J15="",$K15="",$J15=0),"",IFERROR($K15/$J15,"")))</f>
        <v/>
      </c>
      <c r="P15" s="11">
        <f>IF($B15="","",IF(OR($K15="",$L15="",$K15=0),"",IFERROR($L15/$K15,"")))</f>
        <v/>
      </c>
      <c r="Q15" s="27">
        <f>IF($B15="","",IF(OR($I15="",$M15="",$I15=0),"",IFERROR($M15/$I15,"")))</f>
        <v/>
      </c>
      <c r="R15" s="25">
        <f>IF($B15="","",IF(OR($H15="",$I15=""),"",$H15-$I15))</f>
        <v/>
      </c>
      <c r="S15" s="22">
        <f>IF($B15="","",IF(OR($A15="",$C15="",$D15="",$E15="",$F15="",$G15="",$H15=""),"Review setup",IF(COUNTIF($A$4:$A$103,$A15)&gt;1,"Review duplicate ID",IF($D15&lt;$C15,"Review dates",IF(AND($G15="Complete",OR($I15="",$J15="",$K15="",$L15="",$M15="")),"Review results",IF(OR($H15&lt;0,$I15&lt;0,$J15&lt;0,$K15&lt;0,$L15&lt;0,$M15&lt;0),"Review entries",IF($K15&gt;$J15,"Review bookings",IF($L15&gt;$K15,"Review sales",IF(AND($H15&gt;=0,$I15&gt;$H15*Assumptions!$E$4),"Review spend",IF(AND($J15&gt;0,IFERROR($K15/$J15,0)&lt;Assumptions!$E$5),"Review booking rate",IF(AND($K15&gt;0,IFERROR($L15/$K15,0)&lt;Assumptions!$E$6),"Review close rate","OK")))))))))))</f>
        <v/>
      </c>
    </row>
    <row r="16" ht="21" customHeight="1">
      <c r="A16" s="16" t="n"/>
      <c r="B16" s="16" t="n"/>
      <c r="C16" s="28" t="n"/>
      <c r="D16" s="28" t="n"/>
      <c r="E16" s="16" t="n"/>
      <c r="F16" s="16" t="n"/>
      <c r="G16" s="16" t="n"/>
      <c r="H16" s="29" t="n"/>
      <c r="I16" s="29" t="n"/>
      <c r="J16" s="19" t="n"/>
      <c r="K16" s="19" t="n"/>
      <c r="L16" s="19" t="n"/>
      <c r="M16" s="29" t="n"/>
      <c r="N16" s="26">
        <f>IF($B16="","",IF(OR($I16="",$J16="",$J16=0),"",IFERROR($I16/$J16,"")))</f>
        <v/>
      </c>
      <c r="O16" s="12">
        <f>IF($B16="","",IF(OR($J16="",$K16="",$J16=0),"",IFERROR($K16/$J16,"")))</f>
        <v/>
      </c>
      <c r="P16" s="12">
        <f>IF($B16="","",IF(OR($K16="",$L16="",$K16=0),"",IFERROR($L16/$K16,"")))</f>
        <v/>
      </c>
      <c r="Q16" s="30">
        <f>IF($B16="","",IF(OR($I16="",$M16="",$I16=0),"",IFERROR($M16/$I16,"")))</f>
        <v/>
      </c>
      <c r="R16" s="26">
        <f>IF($B16="","",IF(OR($H16="",$I16=""),"",$H16-$I16))</f>
        <v/>
      </c>
      <c r="S16" s="21">
        <f>IF($B16="","",IF(OR($A16="",$C16="",$D16="",$E16="",$F16="",$G16="",$H16=""),"Review setup",IF(COUNTIF($A$4:$A$103,$A16)&gt;1,"Review duplicate ID",IF($D16&lt;$C16,"Review dates",IF(AND($G16="Complete",OR($I16="",$J16="",$K16="",$L16="",$M16="")),"Review results",IF(OR($H16&lt;0,$I16&lt;0,$J16&lt;0,$K16&lt;0,$L16&lt;0,$M16&lt;0),"Review entries",IF($K16&gt;$J16,"Review bookings",IF($L16&gt;$K16,"Review sales",IF(AND($H16&gt;=0,$I16&gt;$H16*Assumptions!$E$4),"Review spend",IF(AND($J16&gt;0,IFERROR($K16/$J16,0)&lt;Assumptions!$E$5),"Review booking rate",IF(AND($K16&gt;0,IFERROR($L16/$K16,0)&lt;Assumptions!$E$6),"Review close rate","OK")))))))))))</f>
        <v/>
      </c>
    </row>
    <row r="17" ht="21" customHeight="1">
      <c r="A17" s="16" t="n"/>
      <c r="B17" s="16" t="n"/>
      <c r="C17" s="28" t="n"/>
      <c r="D17" s="28" t="n"/>
      <c r="E17" s="16" t="n"/>
      <c r="F17" s="16" t="n"/>
      <c r="G17" s="16" t="n"/>
      <c r="H17" s="29" t="n"/>
      <c r="I17" s="29" t="n"/>
      <c r="J17" s="19" t="n"/>
      <c r="K17" s="19" t="n"/>
      <c r="L17" s="19" t="n"/>
      <c r="M17" s="29" t="n"/>
      <c r="N17" s="25">
        <f>IF($B17="","",IF(OR($I17="",$J17="",$J17=0),"",IFERROR($I17/$J17,"")))</f>
        <v/>
      </c>
      <c r="O17" s="11">
        <f>IF($B17="","",IF(OR($J17="",$K17="",$J17=0),"",IFERROR($K17/$J17,"")))</f>
        <v/>
      </c>
      <c r="P17" s="11">
        <f>IF($B17="","",IF(OR($K17="",$L17="",$K17=0),"",IFERROR($L17/$K17,"")))</f>
        <v/>
      </c>
      <c r="Q17" s="27">
        <f>IF($B17="","",IF(OR($I17="",$M17="",$I17=0),"",IFERROR($M17/$I17,"")))</f>
        <v/>
      </c>
      <c r="R17" s="25">
        <f>IF($B17="","",IF(OR($H17="",$I17=""),"",$H17-$I17))</f>
        <v/>
      </c>
      <c r="S17" s="22">
        <f>IF($B17="","",IF(OR($A17="",$C17="",$D17="",$E17="",$F17="",$G17="",$H17=""),"Review setup",IF(COUNTIF($A$4:$A$103,$A17)&gt;1,"Review duplicate ID",IF($D17&lt;$C17,"Review dates",IF(AND($G17="Complete",OR($I17="",$J17="",$K17="",$L17="",$M17="")),"Review results",IF(OR($H17&lt;0,$I17&lt;0,$J17&lt;0,$K17&lt;0,$L17&lt;0,$M17&lt;0),"Review entries",IF($K17&gt;$J17,"Review bookings",IF($L17&gt;$K17,"Review sales",IF(AND($H17&gt;=0,$I17&gt;$H17*Assumptions!$E$4),"Review spend",IF(AND($J17&gt;0,IFERROR($K17/$J17,0)&lt;Assumptions!$E$5),"Review booking rate",IF(AND($K17&gt;0,IFERROR($L17/$K17,0)&lt;Assumptions!$E$6),"Review close rate","OK")))))))))))</f>
        <v/>
      </c>
    </row>
    <row r="18" ht="21" customHeight="1">
      <c r="A18" s="16" t="n"/>
      <c r="B18" s="16" t="n"/>
      <c r="C18" s="28" t="n"/>
      <c r="D18" s="28" t="n"/>
      <c r="E18" s="16" t="n"/>
      <c r="F18" s="16" t="n"/>
      <c r="G18" s="16" t="n"/>
      <c r="H18" s="29" t="n"/>
      <c r="I18" s="29" t="n"/>
      <c r="J18" s="19" t="n"/>
      <c r="K18" s="19" t="n"/>
      <c r="L18" s="19" t="n"/>
      <c r="M18" s="29" t="n"/>
      <c r="N18" s="26">
        <f>IF($B18="","",IF(OR($I18="",$J18="",$J18=0),"",IFERROR($I18/$J18,"")))</f>
        <v/>
      </c>
      <c r="O18" s="12">
        <f>IF($B18="","",IF(OR($J18="",$K18="",$J18=0),"",IFERROR($K18/$J18,"")))</f>
        <v/>
      </c>
      <c r="P18" s="12">
        <f>IF($B18="","",IF(OR($K18="",$L18="",$K18=0),"",IFERROR($L18/$K18,"")))</f>
        <v/>
      </c>
      <c r="Q18" s="30">
        <f>IF($B18="","",IF(OR($I18="",$M18="",$I18=0),"",IFERROR($M18/$I18,"")))</f>
        <v/>
      </c>
      <c r="R18" s="26">
        <f>IF($B18="","",IF(OR($H18="",$I18=""),"",$H18-$I18))</f>
        <v/>
      </c>
      <c r="S18" s="21">
        <f>IF($B18="","",IF(OR($A18="",$C18="",$D18="",$E18="",$F18="",$G18="",$H18=""),"Review setup",IF(COUNTIF($A$4:$A$103,$A18)&gt;1,"Review duplicate ID",IF($D18&lt;$C18,"Review dates",IF(AND($G18="Complete",OR($I18="",$J18="",$K18="",$L18="",$M18="")),"Review results",IF(OR($H18&lt;0,$I18&lt;0,$J18&lt;0,$K18&lt;0,$L18&lt;0,$M18&lt;0),"Review entries",IF($K18&gt;$J18,"Review bookings",IF($L18&gt;$K18,"Review sales",IF(AND($H18&gt;=0,$I18&gt;$H18*Assumptions!$E$4),"Review spend",IF(AND($J18&gt;0,IFERROR($K18/$J18,0)&lt;Assumptions!$E$5),"Review booking rate",IF(AND($K18&gt;0,IFERROR($L18/$K18,0)&lt;Assumptions!$E$6),"Review close rate","OK")))))))))))</f>
        <v/>
      </c>
    </row>
    <row r="19" ht="21" customHeight="1">
      <c r="A19" s="16" t="n"/>
      <c r="B19" s="16" t="n"/>
      <c r="C19" s="28" t="n"/>
      <c r="D19" s="28" t="n"/>
      <c r="E19" s="16" t="n"/>
      <c r="F19" s="16" t="n"/>
      <c r="G19" s="16" t="n"/>
      <c r="H19" s="29" t="n"/>
      <c r="I19" s="29" t="n"/>
      <c r="J19" s="19" t="n"/>
      <c r="K19" s="19" t="n"/>
      <c r="L19" s="19" t="n"/>
      <c r="M19" s="29" t="n"/>
      <c r="N19" s="25">
        <f>IF($B19="","",IF(OR($I19="",$J19="",$J19=0),"",IFERROR($I19/$J19,"")))</f>
        <v/>
      </c>
      <c r="O19" s="11">
        <f>IF($B19="","",IF(OR($J19="",$K19="",$J19=0),"",IFERROR($K19/$J19,"")))</f>
        <v/>
      </c>
      <c r="P19" s="11">
        <f>IF($B19="","",IF(OR($K19="",$L19="",$K19=0),"",IFERROR($L19/$K19,"")))</f>
        <v/>
      </c>
      <c r="Q19" s="27">
        <f>IF($B19="","",IF(OR($I19="",$M19="",$I19=0),"",IFERROR($M19/$I19,"")))</f>
        <v/>
      </c>
      <c r="R19" s="25">
        <f>IF($B19="","",IF(OR($H19="",$I19=""),"",$H19-$I19))</f>
        <v/>
      </c>
      <c r="S19" s="22">
        <f>IF($B19="","",IF(OR($A19="",$C19="",$D19="",$E19="",$F19="",$G19="",$H19=""),"Review setup",IF(COUNTIF($A$4:$A$103,$A19)&gt;1,"Review duplicate ID",IF($D19&lt;$C19,"Review dates",IF(AND($G19="Complete",OR($I19="",$J19="",$K19="",$L19="",$M19="")),"Review results",IF(OR($H19&lt;0,$I19&lt;0,$J19&lt;0,$K19&lt;0,$L19&lt;0,$M19&lt;0),"Review entries",IF($K19&gt;$J19,"Review bookings",IF($L19&gt;$K19,"Review sales",IF(AND($H19&gt;=0,$I19&gt;$H19*Assumptions!$E$4),"Review spend",IF(AND($J19&gt;0,IFERROR($K19/$J19,0)&lt;Assumptions!$E$5),"Review booking rate",IF(AND($K19&gt;0,IFERROR($L19/$K19,0)&lt;Assumptions!$E$6),"Review close rate","OK")))))))))))</f>
        <v/>
      </c>
    </row>
    <row r="20" ht="21" customHeight="1">
      <c r="A20" s="16" t="n"/>
      <c r="B20" s="16" t="n"/>
      <c r="C20" s="28" t="n"/>
      <c r="D20" s="28" t="n"/>
      <c r="E20" s="16" t="n"/>
      <c r="F20" s="16" t="n"/>
      <c r="G20" s="16" t="n"/>
      <c r="H20" s="29" t="n"/>
      <c r="I20" s="29" t="n"/>
      <c r="J20" s="19" t="n"/>
      <c r="K20" s="19" t="n"/>
      <c r="L20" s="19" t="n"/>
      <c r="M20" s="29" t="n"/>
      <c r="N20" s="26">
        <f>IF($B20="","",IF(OR($I20="",$J20="",$J20=0),"",IFERROR($I20/$J20,"")))</f>
        <v/>
      </c>
      <c r="O20" s="12">
        <f>IF($B20="","",IF(OR($J20="",$K20="",$J20=0),"",IFERROR($K20/$J20,"")))</f>
        <v/>
      </c>
      <c r="P20" s="12">
        <f>IF($B20="","",IF(OR($K20="",$L20="",$K20=0),"",IFERROR($L20/$K20,"")))</f>
        <v/>
      </c>
      <c r="Q20" s="30">
        <f>IF($B20="","",IF(OR($I20="",$M20="",$I20=0),"",IFERROR($M20/$I20,"")))</f>
        <v/>
      </c>
      <c r="R20" s="26">
        <f>IF($B20="","",IF(OR($H20="",$I20=""),"",$H20-$I20))</f>
        <v/>
      </c>
      <c r="S20" s="21">
        <f>IF($B20="","",IF(OR($A20="",$C20="",$D20="",$E20="",$F20="",$G20="",$H20=""),"Review setup",IF(COUNTIF($A$4:$A$103,$A20)&gt;1,"Review duplicate ID",IF($D20&lt;$C20,"Review dates",IF(AND($G20="Complete",OR($I20="",$J20="",$K20="",$L20="",$M20="")),"Review results",IF(OR($H20&lt;0,$I20&lt;0,$J20&lt;0,$K20&lt;0,$L20&lt;0,$M20&lt;0),"Review entries",IF($K20&gt;$J20,"Review bookings",IF($L20&gt;$K20,"Review sales",IF(AND($H20&gt;=0,$I20&gt;$H20*Assumptions!$E$4),"Review spend",IF(AND($J20&gt;0,IFERROR($K20/$J20,0)&lt;Assumptions!$E$5),"Review booking rate",IF(AND($K20&gt;0,IFERROR($L20/$K20,0)&lt;Assumptions!$E$6),"Review close rate","OK")))))))))))</f>
        <v/>
      </c>
    </row>
    <row r="21" ht="21" customHeight="1">
      <c r="A21" s="16" t="n"/>
      <c r="B21" s="16" t="n"/>
      <c r="C21" s="28" t="n"/>
      <c r="D21" s="28" t="n"/>
      <c r="E21" s="16" t="n"/>
      <c r="F21" s="16" t="n"/>
      <c r="G21" s="16" t="n"/>
      <c r="H21" s="29" t="n"/>
      <c r="I21" s="29" t="n"/>
      <c r="J21" s="19" t="n"/>
      <c r="K21" s="19" t="n"/>
      <c r="L21" s="19" t="n"/>
      <c r="M21" s="29" t="n"/>
      <c r="N21" s="25">
        <f>IF($B21="","",IF(OR($I21="",$J21="",$J21=0),"",IFERROR($I21/$J21,"")))</f>
        <v/>
      </c>
      <c r="O21" s="11">
        <f>IF($B21="","",IF(OR($J21="",$K21="",$J21=0),"",IFERROR($K21/$J21,"")))</f>
        <v/>
      </c>
      <c r="P21" s="11">
        <f>IF($B21="","",IF(OR($K21="",$L21="",$K21=0),"",IFERROR($L21/$K21,"")))</f>
        <v/>
      </c>
      <c r="Q21" s="27">
        <f>IF($B21="","",IF(OR($I21="",$M21="",$I21=0),"",IFERROR($M21/$I21,"")))</f>
        <v/>
      </c>
      <c r="R21" s="25">
        <f>IF($B21="","",IF(OR($H21="",$I21=""),"",$H21-$I21))</f>
        <v/>
      </c>
      <c r="S21" s="22">
        <f>IF($B21="","",IF(OR($A21="",$C21="",$D21="",$E21="",$F21="",$G21="",$H21=""),"Review setup",IF(COUNTIF($A$4:$A$103,$A21)&gt;1,"Review duplicate ID",IF($D21&lt;$C21,"Review dates",IF(AND($G21="Complete",OR($I21="",$J21="",$K21="",$L21="",$M21="")),"Review results",IF(OR($H21&lt;0,$I21&lt;0,$J21&lt;0,$K21&lt;0,$L21&lt;0,$M21&lt;0),"Review entries",IF($K21&gt;$J21,"Review bookings",IF($L21&gt;$K21,"Review sales",IF(AND($H21&gt;=0,$I21&gt;$H21*Assumptions!$E$4),"Review spend",IF(AND($J21&gt;0,IFERROR($K21/$J21,0)&lt;Assumptions!$E$5),"Review booking rate",IF(AND($K21&gt;0,IFERROR($L21/$K21,0)&lt;Assumptions!$E$6),"Review close rate","OK")))))))))))</f>
        <v/>
      </c>
    </row>
    <row r="22" ht="21" customHeight="1">
      <c r="A22" s="16" t="n"/>
      <c r="B22" s="16" t="n"/>
      <c r="C22" s="28" t="n"/>
      <c r="D22" s="28" t="n"/>
      <c r="E22" s="16" t="n"/>
      <c r="F22" s="16" t="n"/>
      <c r="G22" s="16" t="n"/>
      <c r="H22" s="29" t="n"/>
      <c r="I22" s="29" t="n"/>
      <c r="J22" s="19" t="n"/>
      <c r="K22" s="19" t="n"/>
      <c r="L22" s="19" t="n"/>
      <c r="M22" s="29" t="n"/>
      <c r="N22" s="26">
        <f>IF($B22="","",IF(OR($I22="",$J22="",$J22=0),"",IFERROR($I22/$J22,"")))</f>
        <v/>
      </c>
      <c r="O22" s="12">
        <f>IF($B22="","",IF(OR($J22="",$K22="",$J22=0),"",IFERROR($K22/$J22,"")))</f>
        <v/>
      </c>
      <c r="P22" s="12">
        <f>IF($B22="","",IF(OR($K22="",$L22="",$K22=0),"",IFERROR($L22/$K22,"")))</f>
        <v/>
      </c>
      <c r="Q22" s="30">
        <f>IF($B22="","",IF(OR($I22="",$M22="",$I22=0),"",IFERROR($M22/$I22,"")))</f>
        <v/>
      </c>
      <c r="R22" s="26">
        <f>IF($B22="","",IF(OR($H22="",$I22=""),"",$H22-$I22))</f>
        <v/>
      </c>
      <c r="S22" s="21">
        <f>IF($B22="","",IF(OR($A22="",$C22="",$D22="",$E22="",$F22="",$G22="",$H22=""),"Review setup",IF(COUNTIF($A$4:$A$103,$A22)&gt;1,"Review duplicate ID",IF($D22&lt;$C22,"Review dates",IF(AND($G22="Complete",OR($I22="",$J22="",$K22="",$L22="",$M22="")),"Review results",IF(OR($H22&lt;0,$I22&lt;0,$J22&lt;0,$K22&lt;0,$L22&lt;0,$M22&lt;0),"Review entries",IF($K22&gt;$J22,"Review bookings",IF($L22&gt;$K22,"Review sales",IF(AND($H22&gt;=0,$I22&gt;$H22*Assumptions!$E$4),"Review spend",IF(AND($J22&gt;0,IFERROR($K22/$J22,0)&lt;Assumptions!$E$5),"Review booking rate",IF(AND($K22&gt;0,IFERROR($L22/$K22,0)&lt;Assumptions!$E$6),"Review close rate","OK")))))))))))</f>
        <v/>
      </c>
    </row>
    <row r="23" ht="21" customHeight="1">
      <c r="A23" s="16" t="n"/>
      <c r="B23" s="16" t="n"/>
      <c r="C23" s="28" t="n"/>
      <c r="D23" s="28" t="n"/>
      <c r="E23" s="16" t="n"/>
      <c r="F23" s="16" t="n"/>
      <c r="G23" s="16" t="n"/>
      <c r="H23" s="29" t="n"/>
      <c r="I23" s="29" t="n"/>
      <c r="J23" s="19" t="n"/>
      <c r="K23" s="19" t="n"/>
      <c r="L23" s="19" t="n"/>
      <c r="M23" s="29" t="n"/>
      <c r="N23" s="25">
        <f>IF($B23="","",IF(OR($I23="",$J23="",$J23=0),"",IFERROR($I23/$J23,"")))</f>
        <v/>
      </c>
      <c r="O23" s="11">
        <f>IF($B23="","",IF(OR($J23="",$K23="",$J23=0),"",IFERROR($K23/$J23,"")))</f>
        <v/>
      </c>
      <c r="P23" s="11">
        <f>IF($B23="","",IF(OR($K23="",$L23="",$K23=0),"",IFERROR($L23/$K23,"")))</f>
        <v/>
      </c>
      <c r="Q23" s="27">
        <f>IF($B23="","",IF(OR($I23="",$M23="",$I23=0),"",IFERROR($M23/$I23,"")))</f>
        <v/>
      </c>
      <c r="R23" s="25">
        <f>IF($B23="","",IF(OR($H23="",$I23=""),"",$H23-$I23))</f>
        <v/>
      </c>
      <c r="S23" s="22">
        <f>IF($B23="","",IF(OR($A23="",$C23="",$D23="",$E23="",$F23="",$G23="",$H23=""),"Review setup",IF(COUNTIF($A$4:$A$103,$A23)&gt;1,"Review duplicate ID",IF($D23&lt;$C23,"Review dates",IF(AND($G23="Complete",OR($I23="",$J23="",$K23="",$L23="",$M23="")),"Review results",IF(OR($H23&lt;0,$I23&lt;0,$J23&lt;0,$K23&lt;0,$L23&lt;0,$M23&lt;0),"Review entries",IF($K23&gt;$J23,"Review bookings",IF($L23&gt;$K23,"Review sales",IF(AND($H23&gt;=0,$I23&gt;$H23*Assumptions!$E$4),"Review spend",IF(AND($J23&gt;0,IFERROR($K23/$J23,0)&lt;Assumptions!$E$5),"Review booking rate",IF(AND($K23&gt;0,IFERROR($L23/$K23,0)&lt;Assumptions!$E$6),"Review close rate","OK")))))))))))</f>
        <v/>
      </c>
    </row>
    <row r="24" ht="21" customHeight="1">
      <c r="A24" s="16" t="n"/>
      <c r="B24" s="16" t="n"/>
      <c r="C24" s="28" t="n"/>
      <c r="D24" s="28" t="n"/>
      <c r="E24" s="16" t="n"/>
      <c r="F24" s="16" t="n"/>
      <c r="G24" s="16" t="n"/>
      <c r="H24" s="29" t="n"/>
      <c r="I24" s="29" t="n"/>
      <c r="J24" s="19" t="n"/>
      <c r="K24" s="19" t="n"/>
      <c r="L24" s="19" t="n"/>
      <c r="M24" s="29" t="n"/>
      <c r="N24" s="26">
        <f>IF($B24="","",IF(OR($I24="",$J24="",$J24=0),"",IFERROR($I24/$J24,"")))</f>
        <v/>
      </c>
      <c r="O24" s="12">
        <f>IF($B24="","",IF(OR($J24="",$K24="",$J24=0),"",IFERROR($K24/$J24,"")))</f>
        <v/>
      </c>
      <c r="P24" s="12">
        <f>IF($B24="","",IF(OR($K24="",$L24="",$K24=0),"",IFERROR($L24/$K24,"")))</f>
        <v/>
      </c>
      <c r="Q24" s="30">
        <f>IF($B24="","",IF(OR($I24="",$M24="",$I24=0),"",IFERROR($M24/$I24,"")))</f>
        <v/>
      </c>
      <c r="R24" s="26">
        <f>IF($B24="","",IF(OR($H24="",$I24=""),"",$H24-$I24))</f>
        <v/>
      </c>
      <c r="S24" s="21">
        <f>IF($B24="","",IF(OR($A24="",$C24="",$D24="",$E24="",$F24="",$G24="",$H24=""),"Review setup",IF(COUNTIF($A$4:$A$103,$A24)&gt;1,"Review duplicate ID",IF($D24&lt;$C24,"Review dates",IF(AND($G24="Complete",OR($I24="",$J24="",$K24="",$L24="",$M24="")),"Review results",IF(OR($H24&lt;0,$I24&lt;0,$J24&lt;0,$K24&lt;0,$L24&lt;0,$M24&lt;0),"Review entries",IF($K24&gt;$J24,"Review bookings",IF($L24&gt;$K24,"Review sales",IF(AND($H24&gt;=0,$I24&gt;$H24*Assumptions!$E$4),"Review spend",IF(AND($J24&gt;0,IFERROR($K24/$J24,0)&lt;Assumptions!$E$5),"Review booking rate",IF(AND($K24&gt;0,IFERROR($L24/$K24,0)&lt;Assumptions!$E$6),"Review close rate","OK")))))))))))</f>
        <v/>
      </c>
    </row>
    <row r="25" ht="21" customHeight="1">
      <c r="A25" s="16" t="n"/>
      <c r="B25" s="16" t="n"/>
      <c r="C25" s="28" t="n"/>
      <c r="D25" s="28" t="n"/>
      <c r="E25" s="16" t="n"/>
      <c r="F25" s="16" t="n"/>
      <c r="G25" s="16" t="n"/>
      <c r="H25" s="29" t="n"/>
      <c r="I25" s="29" t="n"/>
      <c r="J25" s="19" t="n"/>
      <c r="K25" s="19" t="n"/>
      <c r="L25" s="19" t="n"/>
      <c r="M25" s="29" t="n"/>
      <c r="N25" s="25">
        <f>IF($B25="","",IF(OR($I25="",$J25="",$J25=0),"",IFERROR($I25/$J25,"")))</f>
        <v/>
      </c>
      <c r="O25" s="11">
        <f>IF($B25="","",IF(OR($J25="",$K25="",$J25=0),"",IFERROR($K25/$J25,"")))</f>
        <v/>
      </c>
      <c r="P25" s="11">
        <f>IF($B25="","",IF(OR($K25="",$L25="",$K25=0),"",IFERROR($L25/$K25,"")))</f>
        <v/>
      </c>
      <c r="Q25" s="27">
        <f>IF($B25="","",IF(OR($I25="",$M25="",$I25=0),"",IFERROR($M25/$I25,"")))</f>
        <v/>
      </c>
      <c r="R25" s="25">
        <f>IF($B25="","",IF(OR($H25="",$I25=""),"",$H25-$I25))</f>
        <v/>
      </c>
      <c r="S25" s="22">
        <f>IF($B25="","",IF(OR($A25="",$C25="",$D25="",$E25="",$F25="",$G25="",$H25=""),"Review setup",IF(COUNTIF($A$4:$A$103,$A25)&gt;1,"Review duplicate ID",IF($D25&lt;$C25,"Review dates",IF(AND($G25="Complete",OR($I25="",$J25="",$K25="",$L25="",$M25="")),"Review results",IF(OR($H25&lt;0,$I25&lt;0,$J25&lt;0,$K25&lt;0,$L25&lt;0,$M25&lt;0),"Review entries",IF($K25&gt;$J25,"Review bookings",IF($L25&gt;$K25,"Review sales",IF(AND($H25&gt;=0,$I25&gt;$H25*Assumptions!$E$4),"Review spend",IF(AND($J25&gt;0,IFERROR($K25/$J25,0)&lt;Assumptions!$E$5),"Review booking rate",IF(AND($K25&gt;0,IFERROR($L25/$K25,0)&lt;Assumptions!$E$6),"Review close rate","OK")))))))))))</f>
        <v/>
      </c>
    </row>
    <row r="26" ht="21" customHeight="1">
      <c r="A26" s="16" t="n"/>
      <c r="B26" s="16" t="n"/>
      <c r="C26" s="28" t="n"/>
      <c r="D26" s="28" t="n"/>
      <c r="E26" s="16" t="n"/>
      <c r="F26" s="16" t="n"/>
      <c r="G26" s="16" t="n"/>
      <c r="H26" s="29" t="n"/>
      <c r="I26" s="29" t="n"/>
      <c r="J26" s="19" t="n"/>
      <c r="K26" s="19" t="n"/>
      <c r="L26" s="19" t="n"/>
      <c r="M26" s="29" t="n"/>
      <c r="N26" s="26">
        <f>IF($B26="","",IF(OR($I26="",$J26="",$J26=0),"",IFERROR($I26/$J26,"")))</f>
        <v/>
      </c>
      <c r="O26" s="12">
        <f>IF($B26="","",IF(OR($J26="",$K26="",$J26=0),"",IFERROR($K26/$J26,"")))</f>
        <v/>
      </c>
      <c r="P26" s="12">
        <f>IF($B26="","",IF(OR($K26="",$L26="",$K26=0),"",IFERROR($L26/$K26,"")))</f>
        <v/>
      </c>
      <c r="Q26" s="30">
        <f>IF($B26="","",IF(OR($I26="",$M26="",$I26=0),"",IFERROR($M26/$I26,"")))</f>
        <v/>
      </c>
      <c r="R26" s="26">
        <f>IF($B26="","",IF(OR($H26="",$I26=""),"",$H26-$I26))</f>
        <v/>
      </c>
      <c r="S26" s="21">
        <f>IF($B26="","",IF(OR($A26="",$C26="",$D26="",$E26="",$F26="",$G26="",$H26=""),"Review setup",IF(COUNTIF($A$4:$A$103,$A26)&gt;1,"Review duplicate ID",IF($D26&lt;$C26,"Review dates",IF(AND($G26="Complete",OR($I26="",$J26="",$K26="",$L26="",$M26="")),"Review results",IF(OR($H26&lt;0,$I26&lt;0,$J26&lt;0,$K26&lt;0,$L26&lt;0,$M26&lt;0),"Review entries",IF($K26&gt;$J26,"Review bookings",IF($L26&gt;$K26,"Review sales",IF(AND($H26&gt;=0,$I26&gt;$H26*Assumptions!$E$4),"Review spend",IF(AND($J26&gt;0,IFERROR($K26/$J26,0)&lt;Assumptions!$E$5),"Review booking rate",IF(AND($K26&gt;0,IFERROR($L26/$K26,0)&lt;Assumptions!$E$6),"Review close rate","OK")))))))))))</f>
        <v/>
      </c>
    </row>
    <row r="27" ht="21" customHeight="1">
      <c r="A27" s="16" t="n"/>
      <c r="B27" s="16" t="n"/>
      <c r="C27" s="28" t="n"/>
      <c r="D27" s="28" t="n"/>
      <c r="E27" s="16" t="n"/>
      <c r="F27" s="16" t="n"/>
      <c r="G27" s="16" t="n"/>
      <c r="H27" s="29" t="n"/>
      <c r="I27" s="29" t="n"/>
      <c r="J27" s="19" t="n"/>
      <c r="K27" s="19" t="n"/>
      <c r="L27" s="19" t="n"/>
      <c r="M27" s="29" t="n"/>
      <c r="N27" s="25">
        <f>IF($B27="","",IF(OR($I27="",$J27="",$J27=0),"",IFERROR($I27/$J27,"")))</f>
        <v/>
      </c>
      <c r="O27" s="11">
        <f>IF($B27="","",IF(OR($J27="",$K27="",$J27=0),"",IFERROR($K27/$J27,"")))</f>
        <v/>
      </c>
      <c r="P27" s="11">
        <f>IF($B27="","",IF(OR($K27="",$L27="",$K27=0),"",IFERROR($L27/$K27,"")))</f>
        <v/>
      </c>
      <c r="Q27" s="27">
        <f>IF($B27="","",IF(OR($I27="",$M27="",$I27=0),"",IFERROR($M27/$I27,"")))</f>
        <v/>
      </c>
      <c r="R27" s="25">
        <f>IF($B27="","",IF(OR($H27="",$I27=""),"",$H27-$I27))</f>
        <v/>
      </c>
      <c r="S27" s="22">
        <f>IF($B27="","",IF(OR($A27="",$C27="",$D27="",$E27="",$F27="",$G27="",$H27=""),"Review setup",IF(COUNTIF($A$4:$A$103,$A27)&gt;1,"Review duplicate ID",IF($D27&lt;$C27,"Review dates",IF(AND($G27="Complete",OR($I27="",$J27="",$K27="",$L27="",$M27="")),"Review results",IF(OR($H27&lt;0,$I27&lt;0,$J27&lt;0,$K27&lt;0,$L27&lt;0,$M27&lt;0),"Review entries",IF($K27&gt;$J27,"Review bookings",IF($L27&gt;$K27,"Review sales",IF(AND($H27&gt;=0,$I27&gt;$H27*Assumptions!$E$4),"Review spend",IF(AND($J27&gt;0,IFERROR($K27/$J27,0)&lt;Assumptions!$E$5),"Review booking rate",IF(AND($K27&gt;0,IFERROR($L27/$K27,0)&lt;Assumptions!$E$6),"Review close rate","OK")))))))))))</f>
        <v/>
      </c>
    </row>
    <row r="28" ht="21" customHeight="1">
      <c r="A28" s="16" t="n"/>
      <c r="B28" s="16" t="n"/>
      <c r="C28" s="28" t="n"/>
      <c r="D28" s="28" t="n"/>
      <c r="E28" s="16" t="n"/>
      <c r="F28" s="16" t="n"/>
      <c r="G28" s="16" t="n"/>
      <c r="H28" s="29" t="n"/>
      <c r="I28" s="29" t="n"/>
      <c r="J28" s="19" t="n"/>
      <c r="K28" s="19" t="n"/>
      <c r="L28" s="19" t="n"/>
      <c r="M28" s="29" t="n"/>
      <c r="N28" s="26">
        <f>IF($B28="","",IF(OR($I28="",$J28="",$J28=0),"",IFERROR($I28/$J28,"")))</f>
        <v/>
      </c>
      <c r="O28" s="12">
        <f>IF($B28="","",IF(OR($J28="",$K28="",$J28=0),"",IFERROR($K28/$J28,"")))</f>
        <v/>
      </c>
      <c r="P28" s="12">
        <f>IF($B28="","",IF(OR($K28="",$L28="",$K28=0),"",IFERROR($L28/$K28,"")))</f>
        <v/>
      </c>
      <c r="Q28" s="30">
        <f>IF($B28="","",IF(OR($I28="",$M28="",$I28=0),"",IFERROR($M28/$I28,"")))</f>
        <v/>
      </c>
      <c r="R28" s="26">
        <f>IF($B28="","",IF(OR($H28="",$I28=""),"",$H28-$I28))</f>
        <v/>
      </c>
      <c r="S28" s="21">
        <f>IF($B28="","",IF(OR($A28="",$C28="",$D28="",$E28="",$F28="",$G28="",$H28=""),"Review setup",IF(COUNTIF($A$4:$A$103,$A28)&gt;1,"Review duplicate ID",IF($D28&lt;$C28,"Review dates",IF(AND($G28="Complete",OR($I28="",$J28="",$K28="",$L28="",$M28="")),"Review results",IF(OR($H28&lt;0,$I28&lt;0,$J28&lt;0,$K28&lt;0,$L28&lt;0,$M28&lt;0),"Review entries",IF($K28&gt;$J28,"Review bookings",IF($L28&gt;$K28,"Review sales",IF(AND($H28&gt;=0,$I28&gt;$H28*Assumptions!$E$4),"Review spend",IF(AND($J28&gt;0,IFERROR($K28/$J28,0)&lt;Assumptions!$E$5),"Review booking rate",IF(AND($K28&gt;0,IFERROR($L28/$K28,0)&lt;Assumptions!$E$6),"Review close rate","OK")))))))))))</f>
        <v/>
      </c>
    </row>
    <row r="29" ht="21" customHeight="1">
      <c r="A29" s="16" t="n"/>
      <c r="B29" s="16" t="n"/>
      <c r="C29" s="28" t="n"/>
      <c r="D29" s="28" t="n"/>
      <c r="E29" s="16" t="n"/>
      <c r="F29" s="16" t="n"/>
      <c r="G29" s="16" t="n"/>
      <c r="H29" s="29" t="n"/>
      <c r="I29" s="29" t="n"/>
      <c r="J29" s="19" t="n"/>
      <c r="K29" s="19" t="n"/>
      <c r="L29" s="19" t="n"/>
      <c r="M29" s="29" t="n"/>
      <c r="N29" s="25">
        <f>IF($B29="","",IF(OR($I29="",$J29="",$J29=0),"",IFERROR($I29/$J29,"")))</f>
        <v/>
      </c>
      <c r="O29" s="11">
        <f>IF($B29="","",IF(OR($J29="",$K29="",$J29=0),"",IFERROR($K29/$J29,"")))</f>
        <v/>
      </c>
      <c r="P29" s="11">
        <f>IF($B29="","",IF(OR($K29="",$L29="",$K29=0),"",IFERROR($L29/$K29,"")))</f>
        <v/>
      </c>
      <c r="Q29" s="27">
        <f>IF($B29="","",IF(OR($I29="",$M29="",$I29=0),"",IFERROR($M29/$I29,"")))</f>
        <v/>
      </c>
      <c r="R29" s="25">
        <f>IF($B29="","",IF(OR($H29="",$I29=""),"",$H29-$I29))</f>
        <v/>
      </c>
      <c r="S29" s="22">
        <f>IF($B29="","",IF(OR($A29="",$C29="",$D29="",$E29="",$F29="",$G29="",$H29=""),"Review setup",IF(COUNTIF($A$4:$A$103,$A29)&gt;1,"Review duplicate ID",IF($D29&lt;$C29,"Review dates",IF(AND($G29="Complete",OR($I29="",$J29="",$K29="",$L29="",$M29="")),"Review results",IF(OR($H29&lt;0,$I29&lt;0,$J29&lt;0,$K29&lt;0,$L29&lt;0,$M29&lt;0),"Review entries",IF($K29&gt;$J29,"Review bookings",IF($L29&gt;$K29,"Review sales",IF(AND($H29&gt;=0,$I29&gt;$H29*Assumptions!$E$4),"Review spend",IF(AND($J29&gt;0,IFERROR($K29/$J29,0)&lt;Assumptions!$E$5),"Review booking rate",IF(AND($K29&gt;0,IFERROR($L29/$K29,0)&lt;Assumptions!$E$6),"Review close rate","OK")))))))))))</f>
        <v/>
      </c>
    </row>
    <row r="30" ht="21" customHeight="1">
      <c r="A30" s="16" t="n"/>
      <c r="B30" s="16" t="n"/>
      <c r="C30" s="28" t="n"/>
      <c r="D30" s="28" t="n"/>
      <c r="E30" s="16" t="n"/>
      <c r="F30" s="16" t="n"/>
      <c r="G30" s="16" t="n"/>
      <c r="H30" s="29" t="n"/>
      <c r="I30" s="29" t="n"/>
      <c r="J30" s="19" t="n"/>
      <c r="K30" s="19" t="n"/>
      <c r="L30" s="19" t="n"/>
      <c r="M30" s="29" t="n"/>
      <c r="N30" s="26">
        <f>IF($B30="","",IF(OR($I30="",$J30="",$J30=0),"",IFERROR($I30/$J30,"")))</f>
        <v/>
      </c>
      <c r="O30" s="12">
        <f>IF($B30="","",IF(OR($J30="",$K30="",$J30=0),"",IFERROR($K30/$J30,"")))</f>
        <v/>
      </c>
      <c r="P30" s="12">
        <f>IF($B30="","",IF(OR($K30="",$L30="",$K30=0),"",IFERROR($L30/$K30,"")))</f>
        <v/>
      </c>
      <c r="Q30" s="30">
        <f>IF($B30="","",IF(OR($I30="",$M30="",$I30=0),"",IFERROR($M30/$I30,"")))</f>
        <v/>
      </c>
      <c r="R30" s="26">
        <f>IF($B30="","",IF(OR($H30="",$I30=""),"",$H30-$I30))</f>
        <v/>
      </c>
      <c r="S30" s="21">
        <f>IF($B30="","",IF(OR($A30="",$C30="",$D30="",$E30="",$F30="",$G30="",$H30=""),"Review setup",IF(COUNTIF($A$4:$A$103,$A30)&gt;1,"Review duplicate ID",IF($D30&lt;$C30,"Review dates",IF(AND($G30="Complete",OR($I30="",$J30="",$K30="",$L30="",$M30="")),"Review results",IF(OR($H30&lt;0,$I30&lt;0,$J30&lt;0,$K30&lt;0,$L30&lt;0,$M30&lt;0),"Review entries",IF($K30&gt;$J30,"Review bookings",IF($L30&gt;$K30,"Review sales",IF(AND($H30&gt;=0,$I30&gt;$H30*Assumptions!$E$4),"Review spend",IF(AND($J30&gt;0,IFERROR($K30/$J30,0)&lt;Assumptions!$E$5),"Review booking rate",IF(AND($K30&gt;0,IFERROR($L30/$K30,0)&lt;Assumptions!$E$6),"Review close rate","OK")))))))))))</f>
        <v/>
      </c>
    </row>
    <row r="31" ht="21" customHeight="1">
      <c r="A31" s="16" t="n"/>
      <c r="B31" s="16" t="n"/>
      <c r="C31" s="28" t="n"/>
      <c r="D31" s="28" t="n"/>
      <c r="E31" s="16" t="n"/>
      <c r="F31" s="16" t="n"/>
      <c r="G31" s="16" t="n"/>
      <c r="H31" s="29" t="n"/>
      <c r="I31" s="29" t="n"/>
      <c r="J31" s="19" t="n"/>
      <c r="K31" s="19" t="n"/>
      <c r="L31" s="19" t="n"/>
      <c r="M31" s="29" t="n"/>
      <c r="N31" s="25">
        <f>IF($B31="","",IF(OR($I31="",$J31="",$J31=0),"",IFERROR($I31/$J31,"")))</f>
        <v/>
      </c>
      <c r="O31" s="11">
        <f>IF($B31="","",IF(OR($J31="",$K31="",$J31=0),"",IFERROR($K31/$J31,"")))</f>
        <v/>
      </c>
      <c r="P31" s="11">
        <f>IF($B31="","",IF(OR($K31="",$L31="",$K31=0),"",IFERROR($L31/$K31,"")))</f>
        <v/>
      </c>
      <c r="Q31" s="27">
        <f>IF($B31="","",IF(OR($I31="",$M31="",$I31=0),"",IFERROR($M31/$I31,"")))</f>
        <v/>
      </c>
      <c r="R31" s="25">
        <f>IF($B31="","",IF(OR($H31="",$I31=""),"",$H31-$I31))</f>
        <v/>
      </c>
      <c r="S31" s="22">
        <f>IF($B31="","",IF(OR($A31="",$C31="",$D31="",$E31="",$F31="",$G31="",$H31=""),"Review setup",IF(COUNTIF($A$4:$A$103,$A31)&gt;1,"Review duplicate ID",IF($D31&lt;$C31,"Review dates",IF(AND($G31="Complete",OR($I31="",$J31="",$K31="",$L31="",$M31="")),"Review results",IF(OR($H31&lt;0,$I31&lt;0,$J31&lt;0,$K31&lt;0,$L31&lt;0,$M31&lt;0),"Review entries",IF($K31&gt;$J31,"Review bookings",IF($L31&gt;$K31,"Review sales",IF(AND($H31&gt;=0,$I31&gt;$H31*Assumptions!$E$4),"Review spend",IF(AND($J31&gt;0,IFERROR($K31/$J31,0)&lt;Assumptions!$E$5),"Review booking rate",IF(AND($K31&gt;0,IFERROR($L31/$K31,0)&lt;Assumptions!$E$6),"Review close rate","OK")))))))))))</f>
        <v/>
      </c>
    </row>
    <row r="32" ht="21" customHeight="1">
      <c r="A32" s="16" t="n"/>
      <c r="B32" s="16" t="n"/>
      <c r="C32" s="28" t="n"/>
      <c r="D32" s="28" t="n"/>
      <c r="E32" s="16" t="n"/>
      <c r="F32" s="16" t="n"/>
      <c r="G32" s="16" t="n"/>
      <c r="H32" s="29" t="n"/>
      <c r="I32" s="29" t="n"/>
      <c r="J32" s="19" t="n"/>
      <c r="K32" s="19" t="n"/>
      <c r="L32" s="19" t="n"/>
      <c r="M32" s="29" t="n"/>
      <c r="N32" s="26">
        <f>IF($B32="","",IF(OR($I32="",$J32="",$J32=0),"",IFERROR($I32/$J32,"")))</f>
        <v/>
      </c>
      <c r="O32" s="12">
        <f>IF($B32="","",IF(OR($J32="",$K32="",$J32=0),"",IFERROR($K32/$J32,"")))</f>
        <v/>
      </c>
      <c r="P32" s="12">
        <f>IF($B32="","",IF(OR($K32="",$L32="",$K32=0),"",IFERROR($L32/$K32,"")))</f>
        <v/>
      </c>
      <c r="Q32" s="30">
        <f>IF($B32="","",IF(OR($I32="",$M32="",$I32=0),"",IFERROR($M32/$I32,"")))</f>
        <v/>
      </c>
      <c r="R32" s="26">
        <f>IF($B32="","",IF(OR($H32="",$I32=""),"",$H32-$I32))</f>
        <v/>
      </c>
      <c r="S32" s="21">
        <f>IF($B32="","",IF(OR($A32="",$C32="",$D32="",$E32="",$F32="",$G32="",$H32=""),"Review setup",IF(COUNTIF($A$4:$A$103,$A32)&gt;1,"Review duplicate ID",IF($D32&lt;$C32,"Review dates",IF(AND($G32="Complete",OR($I32="",$J32="",$K32="",$L32="",$M32="")),"Review results",IF(OR($H32&lt;0,$I32&lt;0,$J32&lt;0,$K32&lt;0,$L32&lt;0,$M32&lt;0),"Review entries",IF($K32&gt;$J32,"Review bookings",IF($L32&gt;$K32,"Review sales",IF(AND($H32&gt;=0,$I32&gt;$H32*Assumptions!$E$4),"Review spend",IF(AND($J32&gt;0,IFERROR($K32/$J32,0)&lt;Assumptions!$E$5),"Review booking rate",IF(AND($K32&gt;0,IFERROR($L32/$K32,0)&lt;Assumptions!$E$6),"Review close rate","OK")))))))))))</f>
        <v/>
      </c>
    </row>
    <row r="33" ht="21" customHeight="1">
      <c r="A33" s="16" t="n"/>
      <c r="B33" s="16" t="n"/>
      <c r="C33" s="28" t="n"/>
      <c r="D33" s="28" t="n"/>
      <c r="E33" s="16" t="n"/>
      <c r="F33" s="16" t="n"/>
      <c r="G33" s="16" t="n"/>
      <c r="H33" s="29" t="n"/>
      <c r="I33" s="29" t="n"/>
      <c r="J33" s="19" t="n"/>
      <c r="K33" s="19" t="n"/>
      <c r="L33" s="19" t="n"/>
      <c r="M33" s="29" t="n"/>
      <c r="N33" s="25">
        <f>IF($B33="","",IF(OR($I33="",$J33="",$J33=0),"",IFERROR($I33/$J33,"")))</f>
        <v/>
      </c>
      <c r="O33" s="11">
        <f>IF($B33="","",IF(OR($J33="",$K33="",$J33=0),"",IFERROR($K33/$J33,"")))</f>
        <v/>
      </c>
      <c r="P33" s="11">
        <f>IF($B33="","",IF(OR($K33="",$L33="",$K33=0),"",IFERROR($L33/$K33,"")))</f>
        <v/>
      </c>
      <c r="Q33" s="27">
        <f>IF($B33="","",IF(OR($I33="",$M33="",$I33=0),"",IFERROR($M33/$I33,"")))</f>
        <v/>
      </c>
      <c r="R33" s="25">
        <f>IF($B33="","",IF(OR($H33="",$I33=""),"",$H33-$I33))</f>
        <v/>
      </c>
      <c r="S33" s="22">
        <f>IF($B33="","",IF(OR($A33="",$C33="",$D33="",$E33="",$F33="",$G33="",$H33=""),"Review setup",IF(COUNTIF($A$4:$A$103,$A33)&gt;1,"Review duplicate ID",IF($D33&lt;$C33,"Review dates",IF(AND($G33="Complete",OR($I33="",$J33="",$K33="",$L33="",$M33="")),"Review results",IF(OR($H33&lt;0,$I33&lt;0,$J33&lt;0,$K33&lt;0,$L33&lt;0,$M33&lt;0),"Review entries",IF($K33&gt;$J33,"Review bookings",IF($L33&gt;$K33,"Review sales",IF(AND($H33&gt;=0,$I33&gt;$H33*Assumptions!$E$4),"Review spend",IF(AND($J33&gt;0,IFERROR($K33/$J33,0)&lt;Assumptions!$E$5),"Review booking rate",IF(AND($K33&gt;0,IFERROR($L33/$K33,0)&lt;Assumptions!$E$6),"Review close rate","OK")))))))))))</f>
        <v/>
      </c>
    </row>
    <row r="34" ht="21" customHeight="1">
      <c r="A34" s="16" t="n"/>
      <c r="B34" s="16" t="n"/>
      <c r="C34" s="28" t="n"/>
      <c r="D34" s="28" t="n"/>
      <c r="E34" s="16" t="n"/>
      <c r="F34" s="16" t="n"/>
      <c r="G34" s="16" t="n"/>
      <c r="H34" s="29" t="n"/>
      <c r="I34" s="29" t="n"/>
      <c r="J34" s="19" t="n"/>
      <c r="K34" s="19" t="n"/>
      <c r="L34" s="19" t="n"/>
      <c r="M34" s="29" t="n"/>
      <c r="N34" s="26">
        <f>IF($B34="","",IF(OR($I34="",$J34="",$J34=0),"",IFERROR($I34/$J34,"")))</f>
        <v/>
      </c>
      <c r="O34" s="12">
        <f>IF($B34="","",IF(OR($J34="",$K34="",$J34=0),"",IFERROR($K34/$J34,"")))</f>
        <v/>
      </c>
      <c r="P34" s="12">
        <f>IF($B34="","",IF(OR($K34="",$L34="",$K34=0),"",IFERROR($L34/$K34,"")))</f>
        <v/>
      </c>
      <c r="Q34" s="30">
        <f>IF($B34="","",IF(OR($I34="",$M34="",$I34=0),"",IFERROR($M34/$I34,"")))</f>
        <v/>
      </c>
      <c r="R34" s="26">
        <f>IF($B34="","",IF(OR($H34="",$I34=""),"",$H34-$I34))</f>
        <v/>
      </c>
      <c r="S34" s="21">
        <f>IF($B34="","",IF(OR($A34="",$C34="",$D34="",$E34="",$F34="",$G34="",$H34=""),"Review setup",IF(COUNTIF($A$4:$A$103,$A34)&gt;1,"Review duplicate ID",IF($D34&lt;$C34,"Review dates",IF(AND($G34="Complete",OR($I34="",$J34="",$K34="",$L34="",$M34="")),"Review results",IF(OR($H34&lt;0,$I34&lt;0,$J34&lt;0,$K34&lt;0,$L34&lt;0,$M34&lt;0),"Review entries",IF($K34&gt;$J34,"Review bookings",IF($L34&gt;$K34,"Review sales",IF(AND($H34&gt;=0,$I34&gt;$H34*Assumptions!$E$4),"Review spend",IF(AND($J34&gt;0,IFERROR($K34/$J34,0)&lt;Assumptions!$E$5),"Review booking rate",IF(AND($K34&gt;0,IFERROR($L34/$K34,0)&lt;Assumptions!$E$6),"Review close rate","OK")))))))))))</f>
        <v/>
      </c>
    </row>
    <row r="35" ht="21" customHeight="1">
      <c r="A35" s="16" t="n"/>
      <c r="B35" s="16" t="n"/>
      <c r="C35" s="28" t="n"/>
      <c r="D35" s="28" t="n"/>
      <c r="E35" s="16" t="n"/>
      <c r="F35" s="16" t="n"/>
      <c r="G35" s="16" t="n"/>
      <c r="H35" s="29" t="n"/>
      <c r="I35" s="29" t="n"/>
      <c r="J35" s="19" t="n"/>
      <c r="K35" s="19" t="n"/>
      <c r="L35" s="19" t="n"/>
      <c r="M35" s="29" t="n"/>
      <c r="N35" s="25">
        <f>IF($B35="","",IF(OR($I35="",$J35="",$J35=0),"",IFERROR($I35/$J35,"")))</f>
        <v/>
      </c>
      <c r="O35" s="11">
        <f>IF($B35="","",IF(OR($J35="",$K35="",$J35=0),"",IFERROR($K35/$J35,"")))</f>
        <v/>
      </c>
      <c r="P35" s="11">
        <f>IF($B35="","",IF(OR($K35="",$L35="",$K35=0),"",IFERROR($L35/$K35,"")))</f>
        <v/>
      </c>
      <c r="Q35" s="27">
        <f>IF($B35="","",IF(OR($I35="",$M35="",$I35=0),"",IFERROR($M35/$I35,"")))</f>
        <v/>
      </c>
      <c r="R35" s="25">
        <f>IF($B35="","",IF(OR($H35="",$I35=""),"",$H35-$I35))</f>
        <v/>
      </c>
      <c r="S35" s="22">
        <f>IF($B35="","",IF(OR($A35="",$C35="",$D35="",$E35="",$F35="",$G35="",$H35=""),"Review setup",IF(COUNTIF($A$4:$A$103,$A35)&gt;1,"Review duplicate ID",IF($D35&lt;$C35,"Review dates",IF(AND($G35="Complete",OR($I35="",$J35="",$K35="",$L35="",$M35="")),"Review results",IF(OR($H35&lt;0,$I35&lt;0,$J35&lt;0,$K35&lt;0,$L35&lt;0,$M35&lt;0),"Review entries",IF($K35&gt;$J35,"Review bookings",IF($L35&gt;$K35,"Review sales",IF(AND($H35&gt;=0,$I35&gt;$H35*Assumptions!$E$4),"Review spend",IF(AND($J35&gt;0,IFERROR($K35/$J35,0)&lt;Assumptions!$E$5),"Review booking rate",IF(AND($K35&gt;0,IFERROR($L35/$K35,0)&lt;Assumptions!$E$6),"Review close rate","OK")))))))))))</f>
        <v/>
      </c>
    </row>
    <row r="36" ht="21" customHeight="1">
      <c r="A36" s="16" t="n"/>
      <c r="B36" s="16" t="n"/>
      <c r="C36" s="28" t="n"/>
      <c r="D36" s="28" t="n"/>
      <c r="E36" s="16" t="n"/>
      <c r="F36" s="16" t="n"/>
      <c r="G36" s="16" t="n"/>
      <c r="H36" s="29" t="n"/>
      <c r="I36" s="29" t="n"/>
      <c r="J36" s="19" t="n"/>
      <c r="K36" s="19" t="n"/>
      <c r="L36" s="19" t="n"/>
      <c r="M36" s="29" t="n"/>
      <c r="N36" s="26">
        <f>IF($B36="","",IF(OR($I36="",$J36="",$J36=0),"",IFERROR($I36/$J36,"")))</f>
        <v/>
      </c>
      <c r="O36" s="12">
        <f>IF($B36="","",IF(OR($J36="",$K36="",$J36=0),"",IFERROR($K36/$J36,"")))</f>
        <v/>
      </c>
      <c r="P36" s="12">
        <f>IF($B36="","",IF(OR($K36="",$L36="",$K36=0),"",IFERROR($L36/$K36,"")))</f>
        <v/>
      </c>
      <c r="Q36" s="30">
        <f>IF($B36="","",IF(OR($I36="",$M36="",$I36=0),"",IFERROR($M36/$I36,"")))</f>
        <v/>
      </c>
      <c r="R36" s="26">
        <f>IF($B36="","",IF(OR($H36="",$I36=""),"",$H36-$I36))</f>
        <v/>
      </c>
      <c r="S36" s="21">
        <f>IF($B36="","",IF(OR($A36="",$C36="",$D36="",$E36="",$F36="",$G36="",$H36=""),"Review setup",IF(COUNTIF($A$4:$A$103,$A36)&gt;1,"Review duplicate ID",IF($D36&lt;$C36,"Review dates",IF(AND($G36="Complete",OR($I36="",$J36="",$K36="",$L36="",$M36="")),"Review results",IF(OR($H36&lt;0,$I36&lt;0,$J36&lt;0,$K36&lt;0,$L36&lt;0,$M36&lt;0),"Review entries",IF($K36&gt;$J36,"Review bookings",IF($L36&gt;$K36,"Review sales",IF(AND($H36&gt;=0,$I36&gt;$H36*Assumptions!$E$4),"Review spend",IF(AND($J36&gt;0,IFERROR($K36/$J36,0)&lt;Assumptions!$E$5),"Review booking rate",IF(AND($K36&gt;0,IFERROR($L36/$K36,0)&lt;Assumptions!$E$6),"Review close rate","OK")))))))))))</f>
        <v/>
      </c>
    </row>
    <row r="37" ht="21" customHeight="1">
      <c r="A37" s="16" t="n"/>
      <c r="B37" s="16" t="n"/>
      <c r="C37" s="28" t="n"/>
      <c r="D37" s="28" t="n"/>
      <c r="E37" s="16" t="n"/>
      <c r="F37" s="16" t="n"/>
      <c r="G37" s="16" t="n"/>
      <c r="H37" s="29" t="n"/>
      <c r="I37" s="29" t="n"/>
      <c r="J37" s="19" t="n"/>
      <c r="K37" s="19" t="n"/>
      <c r="L37" s="19" t="n"/>
      <c r="M37" s="29" t="n"/>
      <c r="N37" s="25">
        <f>IF($B37="","",IF(OR($I37="",$J37="",$J37=0),"",IFERROR($I37/$J37,"")))</f>
        <v/>
      </c>
      <c r="O37" s="11">
        <f>IF($B37="","",IF(OR($J37="",$K37="",$J37=0),"",IFERROR($K37/$J37,"")))</f>
        <v/>
      </c>
      <c r="P37" s="11">
        <f>IF($B37="","",IF(OR($K37="",$L37="",$K37=0),"",IFERROR($L37/$K37,"")))</f>
        <v/>
      </c>
      <c r="Q37" s="27">
        <f>IF($B37="","",IF(OR($I37="",$M37="",$I37=0),"",IFERROR($M37/$I37,"")))</f>
        <v/>
      </c>
      <c r="R37" s="25">
        <f>IF($B37="","",IF(OR($H37="",$I37=""),"",$H37-$I37))</f>
        <v/>
      </c>
      <c r="S37" s="22">
        <f>IF($B37="","",IF(OR($A37="",$C37="",$D37="",$E37="",$F37="",$G37="",$H37=""),"Review setup",IF(COUNTIF($A$4:$A$103,$A37)&gt;1,"Review duplicate ID",IF($D37&lt;$C37,"Review dates",IF(AND($G37="Complete",OR($I37="",$J37="",$K37="",$L37="",$M37="")),"Review results",IF(OR($H37&lt;0,$I37&lt;0,$J37&lt;0,$K37&lt;0,$L37&lt;0,$M37&lt;0),"Review entries",IF($K37&gt;$J37,"Review bookings",IF($L37&gt;$K37,"Review sales",IF(AND($H37&gt;=0,$I37&gt;$H37*Assumptions!$E$4),"Review spend",IF(AND($J37&gt;0,IFERROR($K37/$J37,0)&lt;Assumptions!$E$5),"Review booking rate",IF(AND($K37&gt;0,IFERROR($L37/$K37,0)&lt;Assumptions!$E$6),"Review close rate","OK")))))))))))</f>
        <v/>
      </c>
    </row>
    <row r="38" ht="21" customHeight="1">
      <c r="A38" s="16" t="n"/>
      <c r="B38" s="16" t="n"/>
      <c r="C38" s="28" t="n"/>
      <c r="D38" s="28" t="n"/>
      <c r="E38" s="16" t="n"/>
      <c r="F38" s="16" t="n"/>
      <c r="G38" s="16" t="n"/>
      <c r="H38" s="29" t="n"/>
      <c r="I38" s="29" t="n"/>
      <c r="J38" s="19" t="n"/>
      <c r="K38" s="19" t="n"/>
      <c r="L38" s="19" t="n"/>
      <c r="M38" s="29" t="n"/>
      <c r="N38" s="26">
        <f>IF($B38="","",IF(OR($I38="",$J38="",$J38=0),"",IFERROR($I38/$J38,"")))</f>
        <v/>
      </c>
      <c r="O38" s="12">
        <f>IF($B38="","",IF(OR($J38="",$K38="",$J38=0),"",IFERROR($K38/$J38,"")))</f>
        <v/>
      </c>
      <c r="P38" s="12">
        <f>IF($B38="","",IF(OR($K38="",$L38="",$K38=0),"",IFERROR($L38/$K38,"")))</f>
        <v/>
      </c>
      <c r="Q38" s="30">
        <f>IF($B38="","",IF(OR($I38="",$M38="",$I38=0),"",IFERROR($M38/$I38,"")))</f>
        <v/>
      </c>
      <c r="R38" s="26">
        <f>IF($B38="","",IF(OR($H38="",$I38=""),"",$H38-$I38))</f>
        <v/>
      </c>
      <c r="S38" s="21">
        <f>IF($B38="","",IF(OR($A38="",$C38="",$D38="",$E38="",$F38="",$G38="",$H38=""),"Review setup",IF(COUNTIF($A$4:$A$103,$A38)&gt;1,"Review duplicate ID",IF($D38&lt;$C38,"Review dates",IF(AND($G38="Complete",OR($I38="",$J38="",$K38="",$L38="",$M38="")),"Review results",IF(OR($H38&lt;0,$I38&lt;0,$J38&lt;0,$K38&lt;0,$L38&lt;0,$M38&lt;0),"Review entries",IF($K38&gt;$J38,"Review bookings",IF($L38&gt;$K38,"Review sales",IF(AND($H38&gt;=0,$I38&gt;$H38*Assumptions!$E$4),"Review spend",IF(AND($J38&gt;0,IFERROR($K38/$J38,0)&lt;Assumptions!$E$5),"Review booking rate",IF(AND($K38&gt;0,IFERROR($L38/$K38,0)&lt;Assumptions!$E$6),"Review close rate","OK")))))))))))</f>
        <v/>
      </c>
    </row>
    <row r="39" ht="21" customHeight="1">
      <c r="A39" s="16" t="n"/>
      <c r="B39" s="16" t="n"/>
      <c r="C39" s="28" t="n"/>
      <c r="D39" s="28" t="n"/>
      <c r="E39" s="16" t="n"/>
      <c r="F39" s="16" t="n"/>
      <c r="G39" s="16" t="n"/>
      <c r="H39" s="29" t="n"/>
      <c r="I39" s="29" t="n"/>
      <c r="J39" s="19" t="n"/>
      <c r="K39" s="19" t="n"/>
      <c r="L39" s="19" t="n"/>
      <c r="M39" s="29" t="n"/>
      <c r="N39" s="25">
        <f>IF($B39="","",IF(OR($I39="",$J39="",$J39=0),"",IFERROR($I39/$J39,"")))</f>
        <v/>
      </c>
      <c r="O39" s="11">
        <f>IF($B39="","",IF(OR($J39="",$K39="",$J39=0),"",IFERROR($K39/$J39,"")))</f>
        <v/>
      </c>
      <c r="P39" s="11">
        <f>IF($B39="","",IF(OR($K39="",$L39="",$K39=0),"",IFERROR($L39/$K39,"")))</f>
        <v/>
      </c>
      <c r="Q39" s="27">
        <f>IF($B39="","",IF(OR($I39="",$M39="",$I39=0),"",IFERROR($M39/$I39,"")))</f>
        <v/>
      </c>
      <c r="R39" s="25">
        <f>IF($B39="","",IF(OR($H39="",$I39=""),"",$H39-$I39))</f>
        <v/>
      </c>
      <c r="S39" s="22">
        <f>IF($B39="","",IF(OR($A39="",$C39="",$D39="",$E39="",$F39="",$G39="",$H39=""),"Review setup",IF(COUNTIF($A$4:$A$103,$A39)&gt;1,"Review duplicate ID",IF($D39&lt;$C39,"Review dates",IF(AND($G39="Complete",OR($I39="",$J39="",$K39="",$L39="",$M39="")),"Review results",IF(OR($H39&lt;0,$I39&lt;0,$J39&lt;0,$K39&lt;0,$L39&lt;0,$M39&lt;0),"Review entries",IF($K39&gt;$J39,"Review bookings",IF($L39&gt;$K39,"Review sales",IF(AND($H39&gt;=0,$I39&gt;$H39*Assumptions!$E$4),"Review spend",IF(AND($J39&gt;0,IFERROR($K39/$J39,0)&lt;Assumptions!$E$5),"Review booking rate",IF(AND($K39&gt;0,IFERROR($L39/$K39,0)&lt;Assumptions!$E$6),"Review close rate","OK")))))))))))</f>
        <v/>
      </c>
    </row>
    <row r="40" ht="21" customHeight="1">
      <c r="A40" s="16" t="n"/>
      <c r="B40" s="16" t="n"/>
      <c r="C40" s="28" t="n"/>
      <c r="D40" s="28" t="n"/>
      <c r="E40" s="16" t="n"/>
      <c r="F40" s="16" t="n"/>
      <c r="G40" s="16" t="n"/>
      <c r="H40" s="29" t="n"/>
      <c r="I40" s="29" t="n"/>
      <c r="J40" s="19" t="n"/>
      <c r="K40" s="19" t="n"/>
      <c r="L40" s="19" t="n"/>
      <c r="M40" s="29" t="n"/>
      <c r="N40" s="26">
        <f>IF($B40="","",IF(OR($I40="",$J40="",$J40=0),"",IFERROR($I40/$J40,"")))</f>
        <v/>
      </c>
      <c r="O40" s="12">
        <f>IF($B40="","",IF(OR($J40="",$K40="",$J40=0),"",IFERROR($K40/$J40,"")))</f>
        <v/>
      </c>
      <c r="P40" s="12">
        <f>IF($B40="","",IF(OR($K40="",$L40="",$K40=0),"",IFERROR($L40/$K40,"")))</f>
        <v/>
      </c>
      <c r="Q40" s="30">
        <f>IF($B40="","",IF(OR($I40="",$M40="",$I40=0),"",IFERROR($M40/$I40,"")))</f>
        <v/>
      </c>
      <c r="R40" s="26">
        <f>IF($B40="","",IF(OR($H40="",$I40=""),"",$H40-$I40))</f>
        <v/>
      </c>
      <c r="S40" s="21">
        <f>IF($B40="","",IF(OR($A40="",$C40="",$D40="",$E40="",$F40="",$G40="",$H40=""),"Review setup",IF(COUNTIF($A$4:$A$103,$A40)&gt;1,"Review duplicate ID",IF($D40&lt;$C40,"Review dates",IF(AND($G40="Complete",OR($I40="",$J40="",$K40="",$L40="",$M40="")),"Review results",IF(OR($H40&lt;0,$I40&lt;0,$J40&lt;0,$K40&lt;0,$L40&lt;0,$M40&lt;0),"Review entries",IF($K40&gt;$J40,"Review bookings",IF($L40&gt;$K40,"Review sales",IF(AND($H40&gt;=0,$I40&gt;$H40*Assumptions!$E$4),"Review spend",IF(AND($J40&gt;0,IFERROR($K40/$J40,0)&lt;Assumptions!$E$5),"Review booking rate",IF(AND($K40&gt;0,IFERROR($L40/$K40,0)&lt;Assumptions!$E$6),"Review close rate","OK")))))))))))</f>
        <v/>
      </c>
    </row>
    <row r="41" ht="21" customHeight="1">
      <c r="A41" s="16" t="n"/>
      <c r="B41" s="16" t="n"/>
      <c r="C41" s="28" t="n"/>
      <c r="D41" s="28" t="n"/>
      <c r="E41" s="16" t="n"/>
      <c r="F41" s="16" t="n"/>
      <c r="G41" s="16" t="n"/>
      <c r="H41" s="29" t="n"/>
      <c r="I41" s="29" t="n"/>
      <c r="J41" s="19" t="n"/>
      <c r="K41" s="19" t="n"/>
      <c r="L41" s="19" t="n"/>
      <c r="M41" s="29" t="n"/>
      <c r="N41" s="25">
        <f>IF($B41="","",IF(OR($I41="",$J41="",$J41=0),"",IFERROR($I41/$J41,"")))</f>
        <v/>
      </c>
      <c r="O41" s="11">
        <f>IF($B41="","",IF(OR($J41="",$K41="",$J41=0),"",IFERROR($K41/$J41,"")))</f>
        <v/>
      </c>
      <c r="P41" s="11">
        <f>IF($B41="","",IF(OR($K41="",$L41="",$K41=0),"",IFERROR($L41/$K41,"")))</f>
        <v/>
      </c>
      <c r="Q41" s="27">
        <f>IF($B41="","",IF(OR($I41="",$M41="",$I41=0),"",IFERROR($M41/$I41,"")))</f>
        <v/>
      </c>
      <c r="R41" s="25">
        <f>IF($B41="","",IF(OR($H41="",$I41=""),"",$H41-$I41))</f>
        <v/>
      </c>
      <c r="S41" s="22">
        <f>IF($B41="","",IF(OR($A41="",$C41="",$D41="",$E41="",$F41="",$G41="",$H41=""),"Review setup",IF(COUNTIF($A$4:$A$103,$A41)&gt;1,"Review duplicate ID",IF($D41&lt;$C41,"Review dates",IF(AND($G41="Complete",OR($I41="",$J41="",$K41="",$L41="",$M41="")),"Review results",IF(OR($H41&lt;0,$I41&lt;0,$J41&lt;0,$K41&lt;0,$L41&lt;0,$M41&lt;0),"Review entries",IF($K41&gt;$J41,"Review bookings",IF($L41&gt;$K41,"Review sales",IF(AND($H41&gt;=0,$I41&gt;$H41*Assumptions!$E$4),"Review spend",IF(AND($J41&gt;0,IFERROR($K41/$J41,0)&lt;Assumptions!$E$5),"Review booking rate",IF(AND($K41&gt;0,IFERROR($L41/$K41,0)&lt;Assumptions!$E$6),"Review close rate","OK")))))))))))</f>
        <v/>
      </c>
    </row>
    <row r="42" ht="21" customHeight="1">
      <c r="A42" s="16" t="n"/>
      <c r="B42" s="16" t="n"/>
      <c r="C42" s="28" t="n"/>
      <c r="D42" s="28" t="n"/>
      <c r="E42" s="16" t="n"/>
      <c r="F42" s="16" t="n"/>
      <c r="G42" s="16" t="n"/>
      <c r="H42" s="29" t="n"/>
      <c r="I42" s="29" t="n"/>
      <c r="J42" s="19" t="n"/>
      <c r="K42" s="19" t="n"/>
      <c r="L42" s="19" t="n"/>
      <c r="M42" s="29" t="n"/>
      <c r="N42" s="26">
        <f>IF($B42="","",IF(OR($I42="",$J42="",$J42=0),"",IFERROR($I42/$J42,"")))</f>
        <v/>
      </c>
      <c r="O42" s="12">
        <f>IF($B42="","",IF(OR($J42="",$K42="",$J42=0),"",IFERROR($K42/$J42,"")))</f>
        <v/>
      </c>
      <c r="P42" s="12">
        <f>IF($B42="","",IF(OR($K42="",$L42="",$K42=0),"",IFERROR($L42/$K42,"")))</f>
        <v/>
      </c>
      <c r="Q42" s="30">
        <f>IF($B42="","",IF(OR($I42="",$M42="",$I42=0),"",IFERROR($M42/$I42,"")))</f>
        <v/>
      </c>
      <c r="R42" s="26">
        <f>IF($B42="","",IF(OR($H42="",$I42=""),"",$H42-$I42))</f>
        <v/>
      </c>
      <c r="S42" s="21">
        <f>IF($B42="","",IF(OR($A42="",$C42="",$D42="",$E42="",$F42="",$G42="",$H42=""),"Review setup",IF(COUNTIF($A$4:$A$103,$A42)&gt;1,"Review duplicate ID",IF($D42&lt;$C42,"Review dates",IF(AND($G42="Complete",OR($I42="",$J42="",$K42="",$L42="",$M42="")),"Review results",IF(OR($H42&lt;0,$I42&lt;0,$J42&lt;0,$K42&lt;0,$L42&lt;0,$M42&lt;0),"Review entries",IF($K42&gt;$J42,"Review bookings",IF($L42&gt;$K42,"Review sales",IF(AND($H42&gt;=0,$I42&gt;$H42*Assumptions!$E$4),"Review spend",IF(AND($J42&gt;0,IFERROR($K42/$J42,0)&lt;Assumptions!$E$5),"Review booking rate",IF(AND($K42&gt;0,IFERROR($L42/$K42,0)&lt;Assumptions!$E$6),"Review close rate","OK")))))))))))</f>
        <v/>
      </c>
    </row>
    <row r="43" ht="21" customHeight="1">
      <c r="A43" s="16" t="n"/>
      <c r="B43" s="16" t="n"/>
      <c r="C43" s="28" t="n"/>
      <c r="D43" s="28" t="n"/>
      <c r="E43" s="16" t="n"/>
      <c r="F43" s="16" t="n"/>
      <c r="G43" s="16" t="n"/>
      <c r="H43" s="29" t="n"/>
      <c r="I43" s="29" t="n"/>
      <c r="J43" s="19" t="n"/>
      <c r="K43" s="19" t="n"/>
      <c r="L43" s="19" t="n"/>
      <c r="M43" s="29" t="n"/>
      <c r="N43" s="25">
        <f>IF($B43="","",IF(OR($I43="",$J43="",$J43=0),"",IFERROR($I43/$J43,"")))</f>
        <v/>
      </c>
      <c r="O43" s="11">
        <f>IF($B43="","",IF(OR($J43="",$K43="",$J43=0),"",IFERROR($K43/$J43,"")))</f>
        <v/>
      </c>
      <c r="P43" s="11">
        <f>IF($B43="","",IF(OR($K43="",$L43="",$K43=0),"",IFERROR($L43/$K43,"")))</f>
        <v/>
      </c>
      <c r="Q43" s="27">
        <f>IF($B43="","",IF(OR($I43="",$M43="",$I43=0),"",IFERROR($M43/$I43,"")))</f>
        <v/>
      </c>
      <c r="R43" s="25">
        <f>IF($B43="","",IF(OR($H43="",$I43=""),"",$H43-$I43))</f>
        <v/>
      </c>
      <c r="S43" s="22">
        <f>IF($B43="","",IF(OR($A43="",$C43="",$D43="",$E43="",$F43="",$G43="",$H43=""),"Review setup",IF(COUNTIF($A$4:$A$103,$A43)&gt;1,"Review duplicate ID",IF($D43&lt;$C43,"Review dates",IF(AND($G43="Complete",OR($I43="",$J43="",$K43="",$L43="",$M43="")),"Review results",IF(OR($H43&lt;0,$I43&lt;0,$J43&lt;0,$K43&lt;0,$L43&lt;0,$M43&lt;0),"Review entries",IF($K43&gt;$J43,"Review bookings",IF($L43&gt;$K43,"Review sales",IF(AND($H43&gt;=0,$I43&gt;$H43*Assumptions!$E$4),"Review spend",IF(AND($J43&gt;0,IFERROR($K43/$J43,0)&lt;Assumptions!$E$5),"Review booking rate",IF(AND($K43&gt;0,IFERROR($L43/$K43,0)&lt;Assumptions!$E$6),"Review close rate","OK")))))))))))</f>
        <v/>
      </c>
    </row>
    <row r="44" ht="21" customHeight="1">
      <c r="A44" s="16" t="n"/>
      <c r="B44" s="16" t="n"/>
      <c r="C44" s="28" t="n"/>
      <c r="D44" s="28" t="n"/>
      <c r="E44" s="16" t="n"/>
      <c r="F44" s="16" t="n"/>
      <c r="G44" s="16" t="n"/>
      <c r="H44" s="29" t="n"/>
      <c r="I44" s="29" t="n"/>
      <c r="J44" s="19" t="n"/>
      <c r="K44" s="19" t="n"/>
      <c r="L44" s="19" t="n"/>
      <c r="M44" s="29" t="n"/>
      <c r="N44" s="26">
        <f>IF($B44="","",IF(OR($I44="",$J44="",$J44=0),"",IFERROR($I44/$J44,"")))</f>
        <v/>
      </c>
      <c r="O44" s="12">
        <f>IF($B44="","",IF(OR($J44="",$K44="",$J44=0),"",IFERROR($K44/$J44,"")))</f>
        <v/>
      </c>
      <c r="P44" s="12">
        <f>IF($B44="","",IF(OR($K44="",$L44="",$K44=0),"",IFERROR($L44/$K44,"")))</f>
        <v/>
      </c>
      <c r="Q44" s="30">
        <f>IF($B44="","",IF(OR($I44="",$M44="",$I44=0),"",IFERROR($M44/$I44,"")))</f>
        <v/>
      </c>
      <c r="R44" s="26">
        <f>IF($B44="","",IF(OR($H44="",$I44=""),"",$H44-$I44))</f>
        <v/>
      </c>
      <c r="S44" s="21">
        <f>IF($B44="","",IF(OR($A44="",$C44="",$D44="",$E44="",$F44="",$G44="",$H44=""),"Review setup",IF(COUNTIF($A$4:$A$103,$A44)&gt;1,"Review duplicate ID",IF($D44&lt;$C44,"Review dates",IF(AND($G44="Complete",OR($I44="",$J44="",$K44="",$L44="",$M44="")),"Review results",IF(OR($H44&lt;0,$I44&lt;0,$J44&lt;0,$K44&lt;0,$L44&lt;0,$M44&lt;0),"Review entries",IF($K44&gt;$J44,"Review bookings",IF($L44&gt;$K44,"Review sales",IF(AND($H44&gt;=0,$I44&gt;$H44*Assumptions!$E$4),"Review spend",IF(AND($J44&gt;0,IFERROR($K44/$J44,0)&lt;Assumptions!$E$5),"Review booking rate",IF(AND($K44&gt;0,IFERROR($L44/$K44,0)&lt;Assumptions!$E$6),"Review close rate","OK")))))))))))</f>
        <v/>
      </c>
    </row>
    <row r="45" ht="21" customHeight="1">
      <c r="A45" s="16" t="n"/>
      <c r="B45" s="16" t="n"/>
      <c r="C45" s="28" t="n"/>
      <c r="D45" s="28" t="n"/>
      <c r="E45" s="16" t="n"/>
      <c r="F45" s="16" t="n"/>
      <c r="G45" s="16" t="n"/>
      <c r="H45" s="29" t="n"/>
      <c r="I45" s="29" t="n"/>
      <c r="J45" s="19" t="n"/>
      <c r="K45" s="19" t="n"/>
      <c r="L45" s="19" t="n"/>
      <c r="M45" s="29" t="n"/>
      <c r="N45" s="25">
        <f>IF($B45="","",IF(OR($I45="",$J45="",$J45=0),"",IFERROR($I45/$J45,"")))</f>
        <v/>
      </c>
      <c r="O45" s="11">
        <f>IF($B45="","",IF(OR($J45="",$K45="",$J45=0),"",IFERROR($K45/$J45,"")))</f>
        <v/>
      </c>
      <c r="P45" s="11">
        <f>IF($B45="","",IF(OR($K45="",$L45="",$K45=0),"",IFERROR($L45/$K45,"")))</f>
        <v/>
      </c>
      <c r="Q45" s="27">
        <f>IF($B45="","",IF(OR($I45="",$M45="",$I45=0),"",IFERROR($M45/$I45,"")))</f>
        <v/>
      </c>
      <c r="R45" s="25">
        <f>IF($B45="","",IF(OR($H45="",$I45=""),"",$H45-$I45))</f>
        <v/>
      </c>
      <c r="S45" s="22">
        <f>IF($B45="","",IF(OR($A45="",$C45="",$D45="",$E45="",$F45="",$G45="",$H45=""),"Review setup",IF(COUNTIF($A$4:$A$103,$A45)&gt;1,"Review duplicate ID",IF($D45&lt;$C45,"Review dates",IF(AND($G45="Complete",OR($I45="",$J45="",$K45="",$L45="",$M45="")),"Review results",IF(OR($H45&lt;0,$I45&lt;0,$J45&lt;0,$K45&lt;0,$L45&lt;0,$M45&lt;0),"Review entries",IF($K45&gt;$J45,"Review bookings",IF($L45&gt;$K45,"Review sales",IF(AND($H45&gt;=0,$I45&gt;$H45*Assumptions!$E$4),"Review spend",IF(AND($J45&gt;0,IFERROR($K45/$J45,0)&lt;Assumptions!$E$5),"Review booking rate",IF(AND($K45&gt;0,IFERROR($L45/$K45,0)&lt;Assumptions!$E$6),"Review close rate","OK")))))))))))</f>
        <v/>
      </c>
    </row>
    <row r="46" ht="21" customHeight="1">
      <c r="A46" s="16" t="n"/>
      <c r="B46" s="16" t="n"/>
      <c r="C46" s="28" t="n"/>
      <c r="D46" s="28" t="n"/>
      <c r="E46" s="16" t="n"/>
      <c r="F46" s="16" t="n"/>
      <c r="G46" s="16" t="n"/>
      <c r="H46" s="29" t="n"/>
      <c r="I46" s="29" t="n"/>
      <c r="J46" s="19" t="n"/>
      <c r="K46" s="19" t="n"/>
      <c r="L46" s="19" t="n"/>
      <c r="M46" s="29" t="n"/>
      <c r="N46" s="26">
        <f>IF($B46="","",IF(OR($I46="",$J46="",$J46=0),"",IFERROR($I46/$J46,"")))</f>
        <v/>
      </c>
      <c r="O46" s="12">
        <f>IF($B46="","",IF(OR($J46="",$K46="",$J46=0),"",IFERROR($K46/$J46,"")))</f>
        <v/>
      </c>
      <c r="P46" s="12">
        <f>IF($B46="","",IF(OR($K46="",$L46="",$K46=0),"",IFERROR($L46/$K46,"")))</f>
        <v/>
      </c>
      <c r="Q46" s="30">
        <f>IF($B46="","",IF(OR($I46="",$M46="",$I46=0),"",IFERROR($M46/$I46,"")))</f>
        <v/>
      </c>
      <c r="R46" s="26">
        <f>IF($B46="","",IF(OR($H46="",$I46=""),"",$H46-$I46))</f>
        <v/>
      </c>
      <c r="S46" s="21">
        <f>IF($B46="","",IF(OR($A46="",$C46="",$D46="",$E46="",$F46="",$G46="",$H46=""),"Review setup",IF(COUNTIF($A$4:$A$103,$A46)&gt;1,"Review duplicate ID",IF($D46&lt;$C46,"Review dates",IF(AND($G46="Complete",OR($I46="",$J46="",$K46="",$L46="",$M46="")),"Review results",IF(OR($H46&lt;0,$I46&lt;0,$J46&lt;0,$K46&lt;0,$L46&lt;0,$M46&lt;0),"Review entries",IF($K46&gt;$J46,"Review bookings",IF($L46&gt;$K46,"Review sales",IF(AND($H46&gt;=0,$I46&gt;$H46*Assumptions!$E$4),"Review spend",IF(AND($J46&gt;0,IFERROR($K46/$J46,0)&lt;Assumptions!$E$5),"Review booking rate",IF(AND($K46&gt;0,IFERROR($L46/$K46,0)&lt;Assumptions!$E$6),"Review close rate","OK")))))))))))</f>
        <v/>
      </c>
    </row>
    <row r="47" ht="21" customHeight="1">
      <c r="A47" s="16" t="n"/>
      <c r="B47" s="16" t="n"/>
      <c r="C47" s="28" t="n"/>
      <c r="D47" s="28" t="n"/>
      <c r="E47" s="16" t="n"/>
      <c r="F47" s="16" t="n"/>
      <c r="G47" s="16" t="n"/>
      <c r="H47" s="29" t="n"/>
      <c r="I47" s="29" t="n"/>
      <c r="J47" s="19" t="n"/>
      <c r="K47" s="19" t="n"/>
      <c r="L47" s="19" t="n"/>
      <c r="M47" s="29" t="n"/>
      <c r="N47" s="25">
        <f>IF($B47="","",IF(OR($I47="",$J47="",$J47=0),"",IFERROR($I47/$J47,"")))</f>
        <v/>
      </c>
      <c r="O47" s="11">
        <f>IF($B47="","",IF(OR($J47="",$K47="",$J47=0),"",IFERROR($K47/$J47,"")))</f>
        <v/>
      </c>
      <c r="P47" s="11">
        <f>IF($B47="","",IF(OR($K47="",$L47="",$K47=0),"",IFERROR($L47/$K47,"")))</f>
        <v/>
      </c>
      <c r="Q47" s="27">
        <f>IF($B47="","",IF(OR($I47="",$M47="",$I47=0),"",IFERROR($M47/$I47,"")))</f>
        <v/>
      </c>
      <c r="R47" s="25">
        <f>IF($B47="","",IF(OR($H47="",$I47=""),"",$H47-$I47))</f>
        <v/>
      </c>
      <c r="S47" s="22">
        <f>IF($B47="","",IF(OR($A47="",$C47="",$D47="",$E47="",$F47="",$G47="",$H47=""),"Review setup",IF(COUNTIF($A$4:$A$103,$A47)&gt;1,"Review duplicate ID",IF($D47&lt;$C47,"Review dates",IF(AND($G47="Complete",OR($I47="",$J47="",$K47="",$L47="",$M47="")),"Review results",IF(OR($H47&lt;0,$I47&lt;0,$J47&lt;0,$K47&lt;0,$L47&lt;0,$M47&lt;0),"Review entries",IF($K47&gt;$J47,"Review bookings",IF($L47&gt;$K47,"Review sales",IF(AND($H47&gt;=0,$I47&gt;$H47*Assumptions!$E$4),"Review spend",IF(AND($J47&gt;0,IFERROR($K47/$J47,0)&lt;Assumptions!$E$5),"Review booking rate",IF(AND($K47&gt;0,IFERROR($L47/$K47,0)&lt;Assumptions!$E$6),"Review close rate","OK")))))))))))</f>
        <v/>
      </c>
    </row>
    <row r="48" ht="21" customHeight="1">
      <c r="A48" s="16" t="n"/>
      <c r="B48" s="16" t="n"/>
      <c r="C48" s="28" t="n"/>
      <c r="D48" s="28" t="n"/>
      <c r="E48" s="16" t="n"/>
      <c r="F48" s="16" t="n"/>
      <c r="G48" s="16" t="n"/>
      <c r="H48" s="29" t="n"/>
      <c r="I48" s="29" t="n"/>
      <c r="J48" s="19" t="n"/>
      <c r="K48" s="19" t="n"/>
      <c r="L48" s="19" t="n"/>
      <c r="M48" s="29" t="n"/>
      <c r="N48" s="26">
        <f>IF($B48="","",IF(OR($I48="",$J48="",$J48=0),"",IFERROR($I48/$J48,"")))</f>
        <v/>
      </c>
      <c r="O48" s="12">
        <f>IF($B48="","",IF(OR($J48="",$K48="",$J48=0),"",IFERROR($K48/$J48,"")))</f>
        <v/>
      </c>
      <c r="P48" s="12">
        <f>IF($B48="","",IF(OR($K48="",$L48="",$K48=0),"",IFERROR($L48/$K48,"")))</f>
        <v/>
      </c>
      <c r="Q48" s="30">
        <f>IF($B48="","",IF(OR($I48="",$M48="",$I48=0),"",IFERROR($M48/$I48,"")))</f>
        <v/>
      </c>
      <c r="R48" s="26">
        <f>IF($B48="","",IF(OR($H48="",$I48=""),"",$H48-$I48))</f>
        <v/>
      </c>
      <c r="S48" s="21">
        <f>IF($B48="","",IF(OR($A48="",$C48="",$D48="",$E48="",$F48="",$G48="",$H48=""),"Review setup",IF(COUNTIF($A$4:$A$103,$A48)&gt;1,"Review duplicate ID",IF($D48&lt;$C48,"Review dates",IF(AND($G48="Complete",OR($I48="",$J48="",$K48="",$L48="",$M48="")),"Review results",IF(OR($H48&lt;0,$I48&lt;0,$J48&lt;0,$K48&lt;0,$L48&lt;0,$M48&lt;0),"Review entries",IF($K48&gt;$J48,"Review bookings",IF($L48&gt;$K48,"Review sales",IF(AND($H48&gt;=0,$I48&gt;$H48*Assumptions!$E$4),"Review spend",IF(AND($J48&gt;0,IFERROR($K48/$J48,0)&lt;Assumptions!$E$5),"Review booking rate",IF(AND($K48&gt;0,IFERROR($L48/$K48,0)&lt;Assumptions!$E$6),"Review close rate","OK")))))))))))</f>
        <v/>
      </c>
    </row>
    <row r="49" ht="21" customHeight="1">
      <c r="A49" s="16" t="n"/>
      <c r="B49" s="16" t="n"/>
      <c r="C49" s="28" t="n"/>
      <c r="D49" s="28" t="n"/>
      <c r="E49" s="16" t="n"/>
      <c r="F49" s="16" t="n"/>
      <c r="G49" s="16" t="n"/>
      <c r="H49" s="29" t="n"/>
      <c r="I49" s="29" t="n"/>
      <c r="J49" s="19" t="n"/>
      <c r="K49" s="19" t="n"/>
      <c r="L49" s="19" t="n"/>
      <c r="M49" s="29" t="n"/>
      <c r="N49" s="25">
        <f>IF($B49="","",IF(OR($I49="",$J49="",$J49=0),"",IFERROR($I49/$J49,"")))</f>
        <v/>
      </c>
      <c r="O49" s="11">
        <f>IF($B49="","",IF(OR($J49="",$K49="",$J49=0),"",IFERROR($K49/$J49,"")))</f>
        <v/>
      </c>
      <c r="P49" s="11">
        <f>IF($B49="","",IF(OR($K49="",$L49="",$K49=0),"",IFERROR($L49/$K49,"")))</f>
        <v/>
      </c>
      <c r="Q49" s="27">
        <f>IF($B49="","",IF(OR($I49="",$M49="",$I49=0),"",IFERROR($M49/$I49,"")))</f>
        <v/>
      </c>
      <c r="R49" s="25">
        <f>IF($B49="","",IF(OR($H49="",$I49=""),"",$H49-$I49))</f>
        <v/>
      </c>
      <c r="S49" s="22">
        <f>IF($B49="","",IF(OR($A49="",$C49="",$D49="",$E49="",$F49="",$G49="",$H49=""),"Review setup",IF(COUNTIF($A$4:$A$103,$A49)&gt;1,"Review duplicate ID",IF($D49&lt;$C49,"Review dates",IF(AND($G49="Complete",OR($I49="",$J49="",$K49="",$L49="",$M49="")),"Review results",IF(OR($H49&lt;0,$I49&lt;0,$J49&lt;0,$K49&lt;0,$L49&lt;0,$M49&lt;0),"Review entries",IF($K49&gt;$J49,"Review bookings",IF($L49&gt;$K49,"Review sales",IF(AND($H49&gt;=0,$I49&gt;$H49*Assumptions!$E$4),"Review spend",IF(AND($J49&gt;0,IFERROR($K49/$J49,0)&lt;Assumptions!$E$5),"Review booking rate",IF(AND($K49&gt;0,IFERROR($L49/$K49,0)&lt;Assumptions!$E$6),"Review close rate","OK")))))))))))</f>
        <v/>
      </c>
    </row>
    <row r="50" ht="21" customHeight="1">
      <c r="A50" s="16" t="n"/>
      <c r="B50" s="16" t="n"/>
      <c r="C50" s="28" t="n"/>
      <c r="D50" s="28" t="n"/>
      <c r="E50" s="16" t="n"/>
      <c r="F50" s="16" t="n"/>
      <c r="G50" s="16" t="n"/>
      <c r="H50" s="29" t="n"/>
      <c r="I50" s="29" t="n"/>
      <c r="J50" s="19" t="n"/>
      <c r="K50" s="19" t="n"/>
      <c r="L50" s="19" t="n"/>
      <c r="M50" s="29" t="n"/>
      <c r="N50" s="26">
        <f>IF($B50="","",IF(OR($I50="",$J50="",$J50=0),"",IFERROR($I50/$J50,"")))</f>
        <v/>
      </c>
      <c r="O50" s="12">
        <f>IF($B50="","",IF(OR($J50="",$K50="",$J50=0),"",IFERROR($K50/$J50,"")))</f>
        <v/>
      </c>
      <c r="P50" s="12">
        <f>IF($B50="","",IF(OR($K50="",$L50="",$K50=0),"",IFERROR($L50/$K50,"")))</f>
        <v/>
      </c>
      <c r="Q50" s="30">
        <f>IF($B50="","",IF(OR($I50="",$M50="",$I50=0),"",IFERROR($M50/$I50,"")))</f>
        <v/>
      </c>
      <c r="R50" s="26">
        <f>IF($B50="","",IF(OR($H50="",$I50=""),"",$H50-$I50))</f>
        <v/>
      </c>
      <c r="S50" s="21">
        <f>IF($B50="","",IF(OR($A50="",$C50="",$D50="",$E50="",$F50="",$G50="",$H50=""),"Review setup",IF(COUNTIF($A$4:$A$103,$A50)&gt;1,"Review duplicate ID",IF($D50&lt;$C50,"Review dates",IF(AND($G50="Complete",OR($I50="",$J50="",$K50="",$L50="",$M50="")),"Review results",IF(OR($H50&lt;0,$I50&lt;0,$J50&lt;0,$K50&lt;0,$L50&lt;0,$M50&lt;0),"Review entries",IF($K50&gt;$J50,"Review bookings",IF($L50&gt;$K50,"Review sales",IF(AND($H50&gt;=0,$I50&gt;$H50*Assumptions!$E$4),"Review spend",IF(AND($J50&gt;0,IFERROR($K50/$J50,0)&lt;Assumptions!$E$5),"Review booking rate",IF(AND($K50&gt;0,IFERROR($L50/$K50,0)&lt;Assumptions!$E$6),"Review close rate","OK")))))))))))</f>
        <v/>
      </c>
    </row>
    <row r="51" ht="21" customHeight="1">
      <c r="A51" s="16" t="n"/>
      <c r="B51" s="16" t="n"/>
      <c r="C51" s="28" t="n"/>
      <c r="D51" s="28" t="n"/>
      <c r="E51" s="16" t="n"/>
      <c r="F51" s="16" t="n"/>
      <c r="G51" s="16" t="n"/>
      <c r="H51" s="29" t="n"/>
      <c r="I51" s="29" t="n"/>
      <c r="J51" s="19" t="n"/>
      <c r="K51" s="19" t="n"/>
      <c r="L51" s="19" t="n"/>
      <c r="M51" s="29" t="n"/>
      <c r="N51" s="25">
        <f>IF($B51="","",IF(OR($I51="",$J51="",$J51=0),"",IFERROR($I51/$J51,"")))</f>
        <v/>
      </c>
      <c r="O51" s="11">
        <f>IF($B51="","",IF(OR($J51="",$K51="",$J51=0),"",IFERROR($K51/$J51,"")))</f>
        <v/>
      </c>
      <c r="P51" s="11">
        <f>IF($B51="","",IF(OR($K51="",$L51="",$K51=0),"",IFERROR($L51/$K51,"")))</f>
        <v/>
      </c>
      <c r="Q51" s="27">
        <f>IF($B51="","",IF(OR($I51="",$M51="",$I51=0),"",IFERROR($M51/$I51,"")))</f>
        <v/>
      </c>
      <c r="R51" s="25">
        <f>IF($B51="","",IF(OR($H51="",$I51=""),"",$H51-$I51))</f>
        <v/>
      </c>
      <c r="S51" s="22">
        <f>IF($B51="","",IF(OR($A51="",$C51="",$D51="",$E51="",$F51="",$G51="",$H51=""),"Review setup",IF(COUNTIF($A$4:$A$103,$A51)&gt;1,"Review duplicate ID",IF($D51&lt;$C51,"Review dates",IF(AND($G51="Complete",OR($I51="",$J51="",$K51="",$L51="",$M51="")),"Review results",IF(OR($H51&lt;0,$I51&lt;0,$J51&lt;0,$K51&lt;0,$L51&lt;0,$M51&lt;0),"Review entries",IF($K51&gt;$J51,"Review bookings",IF($L51&gt;$K51,"Review sales",IF(AND($H51&gt;=0,$I51&gt;$H51*Assumptions!$E$4),"Review spend",IF(AND($J51&gt;0,IFERROR($K51/$J51,0)&lt;Assumptions!$E$5),"Review booking rate",IF(AND($K51&gt;0,IFERROR($L51/$K51,0)&lt;Assumptions!$E$6),"Review close rate","OK")))))))))))</f>
        <v/>
      </c>
    </row>
    <row r="52" ht="21" customHeight="1">
      <c r="A52" s="16" t="n"/>
      <c r="B52" s="16" t="n"/>
      <c r="C52" s="28" t="n"/>
      <c r="D52" s="28" t="n"/>
      <c r="E52" s="16" t="n"/>
      <c r="F52" s="16" t="n"/>
      <c r="G52" s="16" t="n"/>
      <c r="H52" s="29" t="n"/>
      <c r="I52" s="29" t="n"/>
      <c r="J52" s="19" t="n"/>
      <c r="K52" s="19" t="n"/>
      <c r="L52" s="19" t="n"/>
      <c r="M52" s="29" t="n"/>
      <c r="N52" s="26">
        <f>IF($B52="","",IF(OR($I52="",$J52="",$J52=0),"",IFERROR($I52/$J52,"")))</f>
        <v/>
      </c>
      <c r="O52" s="12">
        <f>IF($B52="","",IF(OR($J52="",$K52="",$J52=0),"",IFERROR($K52/$J52,"")))</f>
        <v/>
      </c>
      <c r="P52" s="12">
        <f>IF($B52="","",IF(OR($K52="",$L52="",$K52=0),"",IFERROR($L52/$K52,"")))</f>
        <v/>
      </c>
      <c r="Q52" s="30">
        <f>IF($B52="","",IF(OR($I52="",$M52="",$I52=0),"",IFERROR($M52/$I52,"")))</f>
        <v/>
      </c>
      <c r="R52" s="26">
        <f>IF($B52="","",IF(OR($H52="",$I52=""),"",$H52-$I52))</f>
        <v/>
      </c>
      <c r="S52" s="21">
        <f>IF($B52="","",IF(OR($A52="",$C52="",$D52="",$E52="",$F52="",$G52="",$H52=""),"Review setup",IF(COUNTIF($A$4:$A$103,$A52)&gt;1,"Review duplicate ID",IF($D52&lt;$C52,"Review dates",IF(AND($G52="Complete",OR($I52="",$J52="",$K52="",$L52="",$M52="")),"Review results",IF(OR($H52&lt;0,$I52&lt;0,$J52&lt;0,$K52&lt;0,$L52&lt;0,$M52&lt;0),"Review entries",IF($K52&gt;$J52,"Review bookings",IF($L52&gt;$K52,"Review sales",IF(AND($H52&gt;=0,$I52&gt;$H52*Assumptions!$E$4),"Review spend",IF(AND($J52&gt;0,IFERROR($K52/$J52,0)&lt;Assumptions!$E$5),"Review booking rate",IF(AND($K52&gt;0,IFERROR($L52/$K52,0)&lt;Assumptions!$E$6),"Review close rate","OK")))))))))))</f>
        <v/>
      </c>
    </row>
    <row r="53" ht="21" customHeight="1">
      <c r="A53" s="16" t="n"/>
      <c r="B53" s="16" t="n"/>
      <c r="C53" s="28" t="n"/>
      <c r="D53" s="28" t="n"/>
      <c r="E53" s="16" t="n"/>
      <c r="F53" s="16" t="n"/>
      <c r="G53" s="16" t="n"/>
      <c r="H53" s="29" t="n"/>
      <c r="I53" s="29" t="n"/>
      <c r="J53" s="19" t="n"/>
      <c r="K53" s="19" t="n"/>
      <c r="L53" s="19" t="n"/>
      <c r="M53" s="29" t="n"/>
      <c r="N53" s="25">
        <f>IF($B53="","",IF(OR($I53="",$J53="",$J53=0),"",IFERROR($I53/$J53,"")))</f>
        <v/>
      </c>
      <c r="O53" s="11">
        <f>IF($B53="","",IF(OR($J53="",$K53="",$J53=0),"",IFERROR($K53/$J53,"")))</f>
        <v/>
      </c>
      <c r="P53" s="11">
        <f>IF($B53="","",IF(OR($K53="",$L53="",$K53=0),"",IFERROR($L53/$K53,"")))</f>
        <v/>
      </c>
      <c r="Q53" s="27">
        <f>IF($B53="","",IF(OR($I53="",$M53="",$I53=0),"",IFERROR($M53/$I53,"")))</f>
        <v/>
      </c>
      <c r="R53" s="25">
        <f>IF($B53="","",IF(OR($H53="",$I53=""),"",$H53-$I53))</f>
        <v/>
      </c>
      <c r="S53" s="22">
        <f>IF($B53="","",IF(OR($A53="",$C53="",$D53="",$E53="",$F53="",$G53="",$H53=""),"Review setup",IF(COUNTIF($A$4:$A$103,$A53)&gt;1,"Review duplicate ID",IF($D53&lt;$C53,"Review dates",IF(AND($G53="Complete",OR($I53="",$J53="",$K53="",$L53="",$M53="")),"Review results",IF(OR($H53&lt;0,$I53&lt;0,$J53&lt;0,$K53&lt;0,$L53&lt;0,$M53&lt;0),"Review entries",IF($K53&gt;$J53,"Review bookings",IF($L53&gt;$K53,"Review sales",IF(AND($H53&gt;=0,$I53&gt;$H53*Assumptions!$E$4),"Review spend",IF(AND($J53&gt;0,IFERROR($K53/$J53,0)&lt;Assumptions!$E$5),"Review booking rate",IF(AND($K53&gt;0,IFERROR($L53/$K53,0)&lt;Assumptions!$E$6),"Review close rate","OK")))))))))))</f>
        <v/>
      </c>
    </row>
    <row r="54" ht="21" customHeight="1">
      <c r="A54" s="16" t="n"/>
      <c r="B54" s="16" t="n"/>
      <c r="C54" s="28" t="n"/>
      <c r="D54" s="28" t="n"/>
      <c r="E54" s="16" t="n"/>
      <c r="F54" s="16" t="n"/>
      <c r="G54" s="16" t="n"/>
      <c r="H54" s="29" t="n"/>
      <c r="I54" s="29" t="n"/>
      <c r="J54" s="19" t="n"/>
      <c r="K54" s="19" t="n"/>
      <c r="L54" s="19" t="n"/>
      <c r="M54" s="29" t="n"/>
      <c r="N54" s="26">
        <f>IF($B54="","",IF(OR($I54="",$J54="",$J54=0),"",IFERROR($I54/$J54,"")))</f>
        <v/>
      </c>
      <c r="O54" s="12">
        <f>IF($B54="","",IF(OR($J54="",$K54="",$J54=0),"",IFERROR($K54/$J54,"")))</f>
        <v/>
      </c>
      <c r="P54" s="12">
        <f>IF($B54="","",IF(OR($K54="",$L54="",$K54=0),"",IFERROR($L54/$K54,"")))</f>
        <v/>
      </c>
      <c r="Q54" s="30">
        <f>IF($B54="","",IF(OR($I54="",$M54="",$I54=0),"",IFERROR($M54/$I54,"")))</f>
        <v/>
      </c>
      <c r="R54" s="26">
        <f>IF($B54="","",IF(OR($H54="",$I54=""),"",$H54-$I54))</f>
        <v/>
      </c>
      <c r="S54" s="21">
        <f>IF($B54="","",IF(OR($A54="",$C54="",$D54="",$E54="",$F54="",$G54="",$H54=""),"Review setup",IF(COUNTIF($A$4:$A$103,$A54)&gt;1,"Review duplicate ID",IF($D54&lt;$C54,"Review dates",IF(AND($G54="Complete",OR($I54="",$J54="",$K54="",$L54="",$M54="")),"Review results",IF(OR($H54&lt;0,$I54&lt;0,$J54&lt;0,$K54&lt;0,$L54&lt;0,$M54&lt;0),"Review entries",IF($K54&gt;$J54,"Review bookings",IF($L54&gt;$K54,"Review sales",IF(AND($H54&gt;=0,$I54&gt;$H54*Assumptions!$E$4),"Review spend",IF(AND($J54&gt;0,IFERROR($K54/$J54,0)&lt;Assumptions!$E$5),"Review booking rate",IF(AND($K54&gt;0,IFERROR($L54/$K54,0)&lt;Assumptions!$E$6),"Review close rate","OK")))))))))))</f>
        <v/>
      </c>
    </row>
    <row r="55" ht="21" customHeight="1">
      <c r="A55" s="16" t="n"/>
      <c r="B55" s="16" t="n"/>
      <c r="C55" s="28" t="n"/>
      <c r="D55" s="28" t="n"/>
      <c r="E55" s="16" t="n"/>
      <c r="F55" s="16" t="n"/>
      <c r="G55" s="16" t="n"/>
      <c r="H55" s="29" t="n"/>
      <c r="I55" s="29" t="n"/>
      <c r="J55" s="19" t="n"/>
      <c r="K55" s="19" t="n"/>
      <c r="L55" s="19" t="n"/>
      <c r="M55" s="29" t="n"/>
      <c r="N55" s="25">
        <f>IF($B55="","",IF(OR($I55="",$J55="",$J55=0),"",IFERROR($I55/$J55,"")))</f>
        <v/>
      </c>
      <c r="O55" s="11">
        <f>IF($B55="","",IF(OR($J55="",$K55="",$J55=0),"",IFERROR($K55/$J55,"")))</f>
        <v/>
      </c>
      <c r="P55" s="11">
        <f>IF($B55="","",IF(OR($K55="",$L55="",$K55=0),"",IFERROR($L55/$K55,"")))</f>
        <v/>
      </c>
      <c r="Q55" s="27">
        <f>IF($B55="","",IF(OR($I55="",$M55="",$I55=0),"",IFERROR($M55/$I55,"")))</f>
        <v/>
      </c>
      <c r="R55" s="25">
        <f>IF($B55="","",IF(OR($H55="",$I55=""),"",$H55-$I55))</f>
        <v/>
      </c>
      <c r="S55" s="22">
        <f>IF($B55="","",IF(OR($A55="",$C55="",$D55="",$E55="",$F55="",$G55="",$H55=""),"Review setup",IF(COUNTIF($A$4:$A$103,$A55)&gt;1,"Review duplicate ID",IF($D55&lt;$C55,"Review dates",IF(AND($G55="Complete",OR($I55="",$J55="",$K55="",$L55="",$M55="")),"Review results",IF(OR($H55&lt;0,$I55&lt;0,$J55&lt;0,$K55&lt;0,$L55&lt;0,$M55&lt;0),"Review entries",IF($K55&gt;$J55,"Review bookings",IF($L55&gt;$K55,"Review sales",IF(AND($H55&gt;=0,$I55&gt;$H55*Assumptions!$E$4),"Review spend",IF(AND($J55&gt;0,IFERROR($K55/$J55,0)&lt;Assumptions!$E$5),"Review booking rate",IF(AND($K55&gt;0,IFERROR($L55/$K55,0)&lt;Assumptions!$E$6),"Review close rate","OK")))))))))))</f>
        <v/>
      </c>
    </row>
    <row r="56" ht="21" customHeight="1">
      <c r="A56" s="16" t="n"/>
      <c r="B56" s="16" t="n"/>
      <c r="C56" s="28" t="n"/>
      <c r="D56" s="28" t="n"/>
      <c r="E56" s="16" t="n"/>
      <c r="F56" s="16" t="n"/>
      <c r="G56" s="16" t="n"/>
      <c r="H56" s="29" t="n"/>
      <c r="I56" s="29" t="n"/>
      <c r="J56" s="19" t="n"/>
      <c r="K56" s="19" t="n"/>
      <c r="L56" s="19" t="n"/>
      <c r="M56" s="29" t="n"/>
      <c r="N56" s="26">
        <f>IF($B56="","",IF(OR($I56="",$J56="",$J56=0),"",IFERROR($I56/$J56,"")))</f>
        <v/>
      </c>
      <c r="O56" s="12">
        <f>IF($B56="","",IF(OR($J56="",$K56="",$J56=0),"",IFERROR($K56/$J56,"")))</f>
        <v/>
      </c>
      <c r="P56" s="12">
        <f>IF($B56="","",IF(OR($K56="",$L56="",$K56=0),"",IFERROR($L56/$K56,"")))</f>
        <v/>
      </c>
      <c r="Q56" s="30">
        <f>IF($B56="","",IF(OR($I56="",$M56="",$I56=0),"",IFERROR($M56/$I56,"")))</f>
        <v/>
      </c>
      <c r="R56" s="26">
        <f>IF($B56="","",IF(OR($H56="",$I56=""),"",$H56-$I56))</f>
        <v/>
      </c>
      <c r="S56" s="21">
        <f>IF($B56="","",IF(OR($A56="",$C56="",$D56="",$E56="",$F56="",$G56="",$H56=""),"Review setup",IF(COUNTIF($A$4:$A$103,$A56)&gt;1,"Review duplicate ID",IF($D56&lt;$C56,"Review dates",IF(AND($G56="Complete",OR($I56="",$J56="",$K56="",$L56="",$M56="")),"Review results",IF(OR($H56&lt;0,$I56&lt;0,$J56&lt;0,$K56&lt;0,$L56&lt;0,$M56&lt;0),"Review entries",IF($K56&gt;$J56,"Review bookings",IF($L56&gt;$K56,"Review sales",IF(AND($H56&gt;=0,$I56&gt;$H56*Assumptions!$E$4),"Review spend",IF(AND($J56&gt;0,IFERROR($K56/$J56,0)&lt;Assumptions!$E$5),"Review booking rate",IF(AND($K56&gt;0,IFERROR($L56/$K56,0)&lt;Assumptions!$E$6),"Review close rate","OK")))))))))))</f>
        <v/>
      </c>
    </row>
    <row r="57" ht="21" customHeight="1">
      <c r="A57" s="16" t="n"/>
      <c r="B57" s="16" t="n"/>
      <c r="C57" s="28" t="n"/>
      <c r="D57" s="28" t="n"/>
      <c r="E57" s="16" t="n"/>
      <c r="F57" s="16" t="n"/>
      <c r="G57" s="16" t="n"/>
      <c r="H57" s="29" t="n"/>
      <c r="I57" s="29" t="n"/>
      <c r="J57" s="19" t="n"/>
      <c r="K57" s="19" t="n"/>
      <c r="L57" s="19" t="n"/>
      <c r="M57" s="29" t="n"/>
      <c r="N57" s="25">
        <f>IF($B57="","",IF(OR($I57="",$J57="",$J57=0),"",IFERROR($I57/$J57,"")))</f>
        <v/>
      </c>
      <c r="O57" s="11">
        <f>IF($B57="","",IF(OR($J57="",$K57="",$J57=0),"",IFERROR($K57/$J57,"")))</f>
        <v/>
      </c>
      <c r="P57" s="11">
        <f>IF($B57="","",IF(OR($K57="",$L57="",$K57=0),"",IFERROR($L57/$K57,"")))</f>
        <v/>
      </c>
      <c r="Q57" s="27">
        <f>IF($B57="","",IF(OR($I57="",$M57="",$I57=0),"",IFERROR($M57/$I57,"")))</f>
        <v/>
      </c>
      <c r="R57" s="25">
        <f>IF($B57="","",IF(OR($H57="",$I57=""),"",$H57-$I57))</f>
        <v/>
      </c>
      <c r="S57" s="22">
        <f>IF($B57="","",IF(OR($A57="",$C57="",$D57="",$E57="",$F57="",$G57="",$H57=""),"Review setup",IF(COUNTIF($A$4:$A$103,$A57)&gt;1,"Review duplicate ID",IF($D57&lt;$C57,"Review dates",IF(AND($G57="Complete",OR($I57="",$J57="",$K57="",$L57="",$M57="")),"Review results",IF(OR($H57&lt;0,$I57&lt;0,$J57&lt;0,$K57&lt;0,$L57&lt;0,$M57&lt;0),"Review entries",IF($K57&gt;$J57,"Review bookings",IF($L57&gt;$K57,"Review sales",IF(AND($H57&gt;=0,$I57&gt;$H57*Assumptions!$E$4),"Review spend",IF(AND($J57&gt;0,IFERROR($K57/$J57,0)&lt;Assumptions!$E$5),"Review booking rate",IF(AND($K57&gt;0,IFERROR($L57/$K57,0)&lt;Assumptions!$E$6),"Review close rate","OK")))))))))))</f>
        <v/>
      </c>
    </row>
    <row r="58" ht="21" customHeight="1">
      <c r="A58" s="16" t="n"/>
      <c r="B58" s="16" t="n"/>
      <c r="C58" s="28" t="n"/>
      <c r="D58" s="28" t="n"/>
      <c r="E58" s="16" t="n"/>
      <c r="F58" s="16" t="n"/>
      <c r="G58" s="16" t="n"/>
      <c r="H58" s="29" t="n"/>
      <c r="I58" s="29" t="n"/>
      <c r="J58" s="19" t="n"/>
      <c r="K58" s="19" t="n"/>
      <c r="L58" s="19" t="n"/>
      <c r="M58" s="29" t="n"/>
      <c r="N58" s="26">
        <f>IF($B58="","",IF(OR($I58="",$J58="",$J58=0),"",IFERROR($I58/$J58,"")))</f>
        <v/>
      </c>
      <c r="O58" s="12">
        <f>IF($B58="","",IF(OR($J58="",$K58="",$J58=0),"",IFERROR($K58/$J58,"")))</f>
        <v/>
      </c>
      <c r="P58" s="12">
        <f>IF($B58="","",IF(OR($K58="",$L58="",$K58=0),"",IFERROR($L58/$K58,"")))</f>
        <v/>
      </c>
      <c r="Q58" s="30">
        <f>IF($B58="","",IF(OR($I58="",$M58="",$I58=0),"",IFERROR($M58/$I58,"")))</f>
        <v/>
      </c>
      <c r="R58" s="26">
        <f>IF($B58="","",IF(OR($H58="",$I58=""),"",$H58-$I58))</f>
        <v/>
      </c>
      <c r="S58" s="21">
        <f>IF($B58="","",IF(OR($A58="",$C58="",$D58="",$E58="",$F58="",$G58="",$H58=""),"Review setup",IF(COUNTIF($A$4:$A$103,$A58)&gt;1,"Review duplicate ID",IF($D58&lt;$C58,"Review dates",IF(AND($G58="Complete",OR($I58="",$J58="",$K58="",$L58="",$M58="")),"Review results",IF(OR($H58&lt;0,$I58&lt;0,$J58&lt;0,$K58&lt;0,$L58&lt;0,$M58&lt;0),"Review entries",IF($K58&gt;$J58,"Review bookings",IF($L58&gt;$K58,"Review sales",IF(AND($H58&gt;=0,$I58&gt;$H58*Assumptions!$E$4),"Review spend",IF(AND($J58&gt;0,IFERROR($K58/$J58,0)&lt;Assumptions!$E$5),"Review booking rate",IF(AND($K58&gt;0,IFERROR($L58/$K58,0)&lt;Assumptions!$E$6),"Review close rate","OK")))))))))))</f>
        <v/>
      </c>
    </row>
    <row r="59" ht="21" customHeight="1">
      <c r="A59" s="16" t="n"/>
      <c r="B59" s="16" t="n"/>
      <c r="C59" s="28" t="n"/>
      <c r="D59" s="28" t="n"/>
      <c r="E59" s="16" t="n"/>
      <c r="F59" s="16" t="n"/>
      <c r="G59" s="16" t="n"/>
      <c r="H59" s="29" t="n"/>
      <c r="I59" s="29" t="n"/>
      <c r="J59" s="19" t="n"/>
      <c r="K59" s="19" t="n"/>
      <c r="L59" s="19" t="n"/>
      <c r="M59" s="29" t="n"/>
      <c r="N59" s="25">
        <f>IF($B59="","",IF(OR($I59="",$J59="",$J59=0),"",IFERROR($I59/$J59,"")))</f>
        <v/>
      </c>
      <c r="O59" s="11">
        <f>IF($B59="","",IF(OR($J59="",$K59="",$J59=0),"",IFERROR($K59/$J59,"")))</f>
        <v/>
      </c>
      <c r="P59" s="11">
        <f>IF($B59="","",IF(OR($K59="",$L59="",$K59=0),"",IFERROR($L59/$K59,"")))</f>
        <v/>
      </c>
      <c r="Q59" s="27">
        <f>IF($B59="","",IF(OR($I59="",$M59="",$I59=0),"",IFERROR($M59/$I59,"")))</f>
        <v/>
      </c>
      <c r="R59" s="25">
        <f>IF($B59="","",IF(OR($H59="",$I59=""),"",$H59-$I59))</f>
        <v/>
      </c>
      <c r="S59" s="22">
        <f>IF($B59="","",IF(OR($A59="",$C59="",$D59="",$E59="",$F59="",$G59="",$H59=""),"Review setup",IF(COUNTIF($A$4:$A$103,$A59)&gt;1,"Review duplicate ID",IF($D59&lt;$C59,"Review dates",IF(AND($G59="Complete",OR($I59="",$J59="",$K59="",$L59="",$M59="")),"Review results",IF(OR($H59&lt;0,$I59&lt;0,$J59&lt;0,$K59&lt;0,$L59&lt;0,$M59&lt;0),"Review entries",IF($K59&gt;$J59,"Review bookings",IF($L59&gt;$K59,"Review sales",IF(AND($H59&gt;=0,$I59&gt;$H59*Assumptions!$E$4),"Review spend",IF(AND($J59&gt;0,IFERROR($K59/$J59,0)&lt;Assumptions!$E$5),"Review booking rate",IF(AND($K59&gt;0,IFERROR($L59/$K59,0)&lt;Assumptions!$E$6),"Review close rate","OK")))))))))))</f>
        <v/>
      </c>
    </row>
    <row r="60" ht="21" customHeight="1">
      <c r="A60" s="16" t="n"/>
      <c r="B60" s="16" t="n"/>
      <c r="C60" s="28" t="n"/>
      <c r="D60" s="28" t="n"/>
      <c r="E60" s="16" t="n"/>
      <c r="F60" s="16" t="n"/>
      <c r="G60" s="16" t="n"/>
      <c r="H60" s="29" t="n"/>
      <c r="I60" s="29" t="n"/>
      <c r="J60" s="19" t="n"/>
      <c r="K60" s="19" t="n"/>
      <c r="L60" s="19" t="n"/>
      <c r="M60" s="29" t="n"/>
      <c r="N60" s="26">
        <f>IF($B60="","",IF(OR($I60="",$J60="",$J60=0),"",IFERROR($I60/$J60,"")))</f>
        <v/>
      </c>
      <c r="O60" s="12">
        <f>IF($B60="","",IF(OR($J60="",$K60="",$J60=0),"",IFERROR($K60/$J60,"")))</f>
        <v/>
      </c>
      <c r="P60" s="12">
        <f>IF($B60="","",IF(OR($K60="",$L60="",$K60=0),"",IFERROR($L60/$K60,"")))</f>
        <v/>
      </c>
      <c r="Q60" s="30">
        <f>IF($B60="","",IF(OR($I60="",$M60="",$I60=0),"",IFERROR($M60/$I60,"")))</f>
        <v/>
      </c>
      <c r="R60" s="26">
        <f>IF($B60="","",IF(OR($H60="",$I60=""),"",$H60-$I60))</f>
        <v/>
      </c>
      <c r="S60" s="21">
        <f>IF($B60="","",IF(OR($A60="",$C60="",$D60="",$E60="",$F60="",$G60="",$H60=""),"Review setup",IF(COUNTIF($A$4:$A$103,$A60)&gt;1,"Review duplicate ID",IF($D60&lt;$C60,"Review dates",IF(AND($G60="Complete",OR($I60="",$J60="",$K60="",$L60="",$M60="")),"Review results",IF(OR($H60&lt;0,$I60&lt;0,$J60&lt;0,$K60&lt;0,$L60&lt;0,$M60&lt;0),"Review entries",IF($K60&gt;$J60,"Review bookings",IF($L60&gt;$K60,"Review sales",IF(AND($H60&gt;=0,$I60&gt;$H60*Assumptions!$E$4),"Review spend",IF(AND($J60&gt;0,IFERROR($K60/$J60,0)&lt;Assumptions!$E$5),"Review booking rate",IF(AND($K60&gt;0,IFERROR($L60/$K60,0)&lt;Assumptions!$E$6),"Review close rate","OK")))))))))))</f>
        <v/>
      </c>
    </row>
    <row r="61" ht="21" customHeight="1">
      <c r="A61" s="16" t="n"/>
      <c r="B61" s="16" t="n"/>
      <c r="C61" s="28" t="n"/>
      <c r="D61" s="28" t="n"/>
      <c r="E61" s="16" t="n"/>
      <c r="F61" s="16" t="n"/>
      <c r="G61" s="16" t="n"/>
      <c r="H61" s="29" t="n"/>
      <c r="I61" s="29" t="n"/>
      <c r="J61" s="19" t="n"/>
      <c r="K61" s="19" t="n"/>
      <c r="L61" s="19" t="n"/>
      <c r="M61" s="29" t="n"/>
      <c r="N61" s="25">
        <f>IF($B61="","",IF(OR($I61="",$J61="",$J61=0),"",IFERROR($I61/$J61,"")))</f>
        <v/>
      </c>
      <c r="O61" s="11">
        <f>IF($B61="","",IF(OR($J61="",$K61="",$J61=0),"",IFERROR($K61/$J61,"")))</f>
        <v/>
      </c>
      <c r="P61" s="11">
        <f>IF($B61="","",IF(OR($K61="",$L61="",$K61=0),"",IFERROR($L61/$K61,"")))</f>
        <v/>
      </c>
      <c r="Q61" s="27">
        <f>IF($B61="","",IF(OR($I61="",$M61="",$I61=0),"",IFERROR($M61/$I61,"")))</f>
        <v/>
      </c>
      <c r="R61" s="25">
        <f>IF($B61="","",IF(OR($H61="",$I61=""),"",$H61-$I61))</f>
        <v/>
      </c>
      <c r="S61" s="22">
        <f>IF($B61="","",IF(OR($A61="",$C61="",$D61="",$E61="",$F61="",$G61="",$H61=""),"Review setup",IF(COUNTIF($A$4:$A$103,$A61)&gt;1,"Review duplicate ID",IF($D61&lt;$C61,"Review dates",IF(AND($G61="Complete",OR($I61="",$J61="",$K61="",$L61="",$M61="")),"Review results",IF(OR($H61&lt;0,$I61&lt;0,$J61&lt;0,$K61&lt;0,$L61&lt;0,$M61&lt;0),"Review entries",IF($K61&gt;$J61,"Review bookings",IF($L61&gt;$K61,"Review sales",IF(AND($H61&gt;=0,$I61&gt;$H61*Assumptions!$E$4),"Review spend",IF(AND($J61&gt;0,IFERROR($K61/$J61,0)&lt;Assumptions!$E$5),"Review booking rate",IF(AND($K61&gt;0,IFERROR($L61/$K61,0)&lt;Assumptions!$E$6),"Review close rate","OK")))))))))))</f>
        <v/>
      </c>
    </row>
    <row r="62" ht="21" customHeight="1">
      <c r="A62" s="16" t="n"/>
      <c r="B62" s="16" t="n"/>
      <c r="C62" s="28" t="n"/>
      <c r="D62" s="28" t="n"/>
      <c r="E62" s="16" t="n"/>
      <c r="F62" s="16" t="n"/>
      <c r="G62" s="16" t="n"/>
      <c r="H62" s="29" t="n"/>
      <c r="I62" s="29" t="n"/>
      <c r="J62" s="19" t="n"/>
      <c r="K62" s="19" t="n"/>
      <c r="L62" s="19" t="n"/>
      <c r="M62" s="29" t="n"/>
      <c r="N62" s="26">
        <f>IF($B62="","",IF(OR($I62="",$J62="",$J62=0),"",IFERROR($I62/$J62,"")))</f>
        <v/>
      </c>
      <c r="O62" s="12">
        <f>IF($B62="","",IF(OR($J62="",$K62="",$J62=0),"",IFERROR($K62/$J62,"")))</f>
        <v/>
      </c>
      <c r="P62" s="12">
        <f>IF($B62="","",IF(OR($K62="",$L62="",$K62=0),"",IFERROR($L62/$K62,"")))</f>
        <v/>
      </c>
      <c r="Q62" s="30">
        <f>IF($B62="","",IF(OR($I62="",$M62="",$I62=0),"",IFERROR($M62/$I62,"")))</f>
        <v/>
      </c>
      <c r="R62" s="26">
        <f>IF($B62="","",IF(OR($H62="",$I62=""),"",$H62-$I62))</f>
        <v/>
      </c>
      <c r="S62" s="21">
        <f>IF($B62="","",IF(OR($A62="",$C62="",$D62="",$E62="",$F62="",$G62="",$H62=""),"Review setup",IF(COUNTIF($A$4:$A$103,$A62)&gt;1,"Review duplicate ID",IF($D62&lt;$C62,"Review dates",IF(AND($G62="Complete",OR($I62="",$J62="",$K62="",$L62="",$M62="")),"Review results",IF(OR($H62&lt;0,$I62&lt;0,$J62&lt;0,$K62&lt;0,$L62&lt;0,$M62&lt;0),"Review entries",IF($K62&gt;$J62,"Review bookings",IF($L62&gt;$K62,"Review sales",IF(AND($H62&gt;=0,$I62&gt;$H62*Assumptions!$E$4),"Review spend",IF(AND($J62&gt;0,IFERROR($K62/$J62,0)&lt;Assumptions!$E$5),"Review booking rate",IF(AND($K62&gt;0,IFERROR($L62/$K62,0)&lt;Assumptions!$E$6),"Review close rate","OK")))))))))))</f>
        <v/>
      </c>
    </row>
    <row r="63" ht="21" customHeight="1">
      <c r="A63" s="16" t="n"/>
      <c r="B63" s="16" t="n"/>
      <c r="C63" s="28" t="n"/>
      <c r="D63" s="28" t="n"/>
      <c r="E63" s="16" t="n"/>
      <c r="F63" s="16" t="n"/>
      <c r="G63" s="16" t="n"/>
      <c r="H63" s="29" t="n"/>
      <c r="I63" s="29" t="n"/>
      <c r="J63" s="19" t="n"/>
      <c r="K63" s="19" t="n"/>
      <c r="L63" s="19" t="n"/>
      <c r="M63" s="29" t="n"/>
      <c r="N63" s="25">
        <f>IF($B63="","",IF(OR($I63="",$J63="",$J63=0),"",IFERROR($I63/$J63,"")))</f>
        <v/>
      </c>
      <c r="O63" s="11">
        <f>IF($B63="","",IF(OR($J63="",$K63="",$J63=0),"",IFERROR($K63/$J63,"")))</f>
        <v/>
      </c>
      <c r="P63" s="11">
        <f>IF($B63="","",IF(OR($K63="",$L63="",$K63=0),"",IFERROR($L63/$K63,"")))</f>
        <v/>
      </c>
      <c r="Q63" s="27">
        <f>IF($B63="","",IF(OR($I63="",$M63="",$I63=0),"",IFERROR($M63/$I63,"")))</f>
        <v/>
      </c>
      <c r="R63" s="25">
        <f>IF($B63="","",IF(OR($H63="",$I63=""),"",$H63-$I63))</f>
        <v/>
      </c>
      <c r="S63" s="22">
        <f>IF($B63="","",IF(OR($A63="",$C63="",$D63="",$E63="",$F63="",$G63="",$H63=""),"Review setup",IF(COUNTIF($A$4:$A$103,$A63)&gt;1,"Review duplicate ID",IF($D63&lt;$C63,"Review dates",IF(AND($G63="Complete",OR($I63="",$J63="",$K63="",$L63="",$M63="")),"Review results",IF(OR($H63&lt;0,$I63&lt;0,$J63&lt;0,$K63&lt;0,$L63&lt;0,$M63&lt;0),"Review entries",IF($K63&gt;$J63,"Review bookings",IF($L63&gt;$K63,"Review sales",IF(AND($H63&gt;=0,$I63&gt;$H63*Assumptions!$E$4),"Review spend",IF(AND($J63&gt;0,IFERROR($K63/$J63,0)&lt;Assumptions!$E$5),"Review booking rate",IF(AND($K63&gt;0,IFERROR($L63/$K63,0)&lt;Assumptions!$E$6),"Review close rate","OK")))))))))))</f>
        <v/>
      </c>
    </row>
    <row r="64" ht="21" customHeight="1">
      <c r="A64" s="16" t="n"/>
      <c r="B64" s="16" t="n"/>
      <c r="C64" s="28" t="n"/>
      <c r="D64" s="28" t="n"/>
      <c r="E64" s="16" t="n"/>
      <c r="F64" s="16" t="n"/>
      <c r="G64" s="16" t="n"/>
      <c r="H64" s="29" t="n"/>
      <c r="I64" s="29" t="n"/>
      <c r="J64" s="19" t="n"/>
      <c r="K64" s="19" t="n"/>
      <c r="L64" s="19" t="n"/>
      <c r="M64" s="29" t="n"/>
      <c r="N64" s="26">
        <f>IF($B64="","",IF(OR($I64="",$J64="",$J64=0),"",IFERROR($I64/$J64,"")))</f>
        <v/>
      </c>
      <c r="O64" s="12">
        <f>IF($B64="","",IF(OR($J64="",$K64="",$J64=0),"",IFERROR($K64/$J64,"")))</f>
        <v/>
      </c>
      <c r="P64" s="12">
        <f>IF($B64="","",IF(OR($K64="",$L64="",$K64=0),"",IFERROR($L64/$K64,"")))</f>
        <v/>
      </c>
      <c r="Q64" s="30">
        <f>IF($B64="","",IF(OR($I64="",$M64="",$I64=0),"",IFERROR($M64/$I64,"")))</f>
        <v/>
      </c>
      <c r="R64" s="26">
        <f>IF($B64="","",IF(OR($H64="",$I64=""),"",$H64-$I64))</f>
        <v/>
      </c>
      <c r="S64" s="21">
        <f>IF($B64="","",IF(OR($A64="",$C64="",$D64="",$E64="",$F64="",$G64="",$H64=""),"Review setup",IF(COUNTIF($A$4:$A$103,$A64)&gt;1,"Review duplicate ID",IF($D64&lt;$C64,"Review dates",IF(AND($G64="Complete",OR($I64="",$J64="",$K64="",$L64="",$M64="")),"Review results",IF(OR($H64&lt;0,$I64&lt;0,$J64&lt;0,$K64&lt;0,$L64&lt;0,$M64&lt;0),"Review entries",IF($K64&gt;$J64,"Review bookings",IF($L64&gt;$K64,"Review sales",IF(AND($H64&gt;=0,$I64&gt;$H64*Assumptions!$E$4),"Review spend",IF(AND($J64&gt;0,IFERROR($K64/$J64,0)&lt;Assumptions!$E$5),"Review booking rate",IF(AND($K64&gt;0,IFERROR($L64/$K64,0)&lt;Assumptions!$E$6),"Review close rate","OK")))))))))))</f>
        <v/>
      </c>
    </row>
    <row r="65" ht="21" customHeight="1">
      <c r="A65" s="16" t="n"/>
      <c r="B65" s="16" t="n"/>
      <c r="C65" s="28" t="n"/>
      <c r="D65" s="28" t="n"/>
      <c r="E65" s="16" t="n"/>
      <c r="F65" s="16" t="n"/>
      <c r="G65" s="16" t="n"/>
      <c r="H65" s="29" t="n"/>
      <c r="I65" s="29" t="n"/>
      <c r="J65" s="19" t="n"/>
      <c r="K65" s="19" t="n"/>
      <c r="L65" s="19" t="n"/>
      <c r="M65" s="29" t="n"/>
      <c r="N65" s="25">
        <f>IF($B65="","",IF(OR($I65="",$J65="",$J65=0),"",IFERROR($I65/$J65,"")))</f>
        <v/>
      </c>
      <c r="O65" s="11">
        <f>IF($B65="","",IF(OR($J65="",$K65="",$J65=0),"",IFERROR($K65/$J65,"")))</f>
        <v/>
      </c>
      <c r="P65" s="11">
        <f>IF($B65="","",IF(OR($K65="",$L65="",$K65=0),"",IFERROR($L65/$K65,"")))</f>
        <v/>
      </c>
      <c r="Q65" s="27">
        <f>IF($B65="","",IF(OR($I65="",$M65="",$I65=0),"",IFERROR($M65/$I65,"")))</f>
        <v/>
      </c>
      <c r="R65" s="25">
        <f>IF($B65="","",IF(OR($H65="",$I65=""),"",$H65-$I65))</f>
        <v/>
      </c>
      <c r="S65" s="22">
        <f>IF($B65="","",IF(OR($A65="",$C65="",$D65="",$E65="",$F65="",$G65="",$H65=""),"Review setup",IF(COUNTIF($A$4:$A$103,$A65)&gt;1,"Review duplicate ID",IF($D65&lt;$C65,"Review dates",IF(AND($G65="Complete",OR($I65="",$J65="",$K65="",$L65="",$M65="")),"Review results",IF(OR($H65&lt;0,$I65&lt;0,$J65&lt;0,$K65&lt;0,$L65&lt;0,$M65&lt;0),"Review entries",IF($K65&gt;$J65,"Review bookings",IF($L65&gt;$K65,"Review sales",IF(AND($H65&gt;=0,$I65&gt;$H65*Assumptions!$E$4),"Review spend",IF(AND($J65&gt;0,IFERROR($K65/$J65,0)&lt;Assumptions!$E$5),"Review booking rate",IF(AND($K65&gt;0,IFERROR($L65/$K65,0)&lt;Assumptions!$E$6),"Review close rate","OK")))))))))))</f>
        <v/>
      </c>
    </row>
    <row r="66" ht="21" customHeight="1">
      <c r="A66" s="16" t="n"/>
      <c r="B66" s="16" t="n"/>
      <c r="C66" s="28" t="n"/>
      <c r="D66" s="28" t="n"/>
      <c r="E66" s="16" t="n"/>
      <c r="F66" s="16" t="n"/>
      <c r="G66" s="16" t="n"/>
      <c r="H66" s="29" t="n"/>
      <c r="I66" s="29" t="n"/>
      <c r="J66" s="19" t="n"/>
      <c r="K66" s="19" t="n"/>
      <c r="L66" s="19" t="n"/>
      <c r="M66" s="29" t="n"/>
      <c r="N66" s="26">
        <f>IF($B66="","",IF(OR($I66="",$J66="",$J66=0),"",IFERROR($I66/$J66,"")))</f>
        <v/>
      </c>
      <c r="O66" s="12">
        <f>IF($B66="","",IF(OR($J66="",$K66="",$J66=0),"",IFERROR($K66/$J66,"")))</f>
        <v/>
      </c>
      <c r="P66" s="12">
        <f>IF($B66="","",IF(OR($K66="",$L66="",$K66=0),"",IFERROR($L66/$K66,"")))</f>
        <v/>
      </c>
      <c r="Q66" s="30">
        <f>IF($B66="","",IF(OR($I66="",$M66="",$I66=0),"",IFERROR($M66/$I66,"")))</f>
        <v/>
      </c>
      <c r="R66" s="26">
        <f>IF($B66="","",IF(OR($H66="",$I66=""),"",$H66-$I66))</f>
        <v/>
      </c>
      <c r="S66" s="21">
        <f>IF($B66="","",IF(OR($A66="",$C66="",$D66="",$E66="",$F66="",$G66="",$H66=""),"Review setup",IF(COUNTIF($A$4:$A$103,$A66)&gt;1,"Review duplicate ID",IF($D66&lt;$C66,"Review dates",IF(AND($G66="Complete",OR($I66="",$J66="",$K66="",$L66="",$M66="")),"Review results",IF(OR($H66&lt;0,$I66&lt;0,$J66&lt;0,$K66&lt;0,$L66&lt;0,$M66&lt;0),"Review entries",IF($K66&gt;$J66,"Review bookings",IF($L66&gt;$K66,"Review sales",IF(AND($H66&gt;=0,$I66&gt;$H66*Assumptions!$E$4),"Review spend",IF(AND($J66&gt;0,IFERROR($K66/$J66,0)&lt;Assumptions!$E$5),"Review booking rate",IF(AND($K66&gt;0,IFERROR($L66/$K66,0)&lt;Assumptions!$E$6),"Review close rate","OK")))))))))))</f>
        <v/>
      </c>
    </row>
    <row r="67" ht="21" customHeight="1">
      <c r="A67" s="16" t="n"/>
      <c r="B67" s="16" t="n"/>
      <c r="C67" s="28" t="n"/>
      <c r="D67" s="28" t="n"/>
      <c r="E67" s="16" t="n"/>
      <c r="F67" s="16" t="n"/>
      <c r="G67" s="16" t="n"/>
      <c r="H67" s="29" t="n"/>
      <c r="I67" s="29" t="n"/>
      <c r="J67" s="19" t="n"/>
      <c r="K67" s="19" t="n"/>
      <c r="L67" s="19" t="n"/>
      <c r="M67" s="29" t="n"/>
      <c r="N67" s="25">
        <f>IF($B67="","",IF(OR($I67="",$J67="",$J67=0),"",IFERROR($I67/$J67,"")))</f>
        <v/>
      </c>
      <c r="O67" s="11">
        <f>IF($B67="","",IF(OR($J67="",$K67="",$J67=0),"",IFERROR($K67/$J67,"")))</f>
        <v/>
      </c>
      <c r="P67" s="11">
        <f>IF($B67="","",IF(OR($K67="",$L67="",$K67=0),"",IFERROR($L67/$K67,"")))</f>
        <v/>
      </c>
      <c r="Q67" s="27">
        <f>IF($B67="","",IF(OR($I67="",$M67="",$I67=0),"",IFERROR($M67/$I67,"")))</f>
        <v/>
      </c>
      <c r="R67" s="25">
        <f>IF($B67="","",IF(OR($H67="",$I67=""),"",$H67-$I67))</f>
        <v/>
      </c>
      <c r="S67" s="22">
        <f>IF($B67="","",IF(OR($A67="",$C67="",$D67="",$E67="",$F67="",$G67="",$H67=""),"Review setup",IF(COUNTIF($A$4:$A$103,$A67)&gt;1,"Review duplicate ID",IF($D67&lt;$C67,"Review dates",IF(AND($G67="Complete",OR($I67="",$J67="",$K67="",$L67="",$M67="")),"Review results",IF(OR($H67&lt;0,$I67&lt;0,$J67&lt;0,$K67&lt;0,$L67&lt;0,$M67&lt;0),"Review entries",IF($K67&gt;$J67,"Review bookings",IF($L67&gt;$K67,"Review sales",IF(AND($H67&gt;=0,$I67&gt;$H67*Assumptions!$E$4),"Review spend",IF(AND($J67&gt;0,IFERROR($K67/$J67,0)&lt;Assumptions!$E$5),"Review booking rate",IF(AND($K67&gt;0,IFERROR($L67/$K67,0)&lt;Assumptions!$E$6),"Review close rate","OK")))))))))))</f>
        <v/>
      </c>
    </row>
    <row r="68" ht="21" customHeight="1">
      <c r="A68" s="16" t="n"/>
      <c r="B68" s="16" t="n"/>
      <c r="C68" s="28" t="n"/>
      <c r="D68" s="28" t="n"/>
      <c r="E68" s="16" t="n"/>
      <c r="F68" s="16" t="n"/>
      <c r="G68" s="16" t="n"/>
      <c r="H68" s="29" t="n"/>
      <c r="I68" s="29" t="n"/>
      <c r="J68" s="19" t="n"/>
      <c r="K68" s="19" t="n"/>
      <c r="L68" s="19" t="n"/>
      <c r="M68" s="29" t="n"/>
      <c r="N68" s="26">
        <f>IF($B68="","",IF(OR($I68="",$J68="",$J68=0),"",IFERROR($I68/$J68,"")))</f>
        <v/>
      </c>
      <c r="O68" s="12">
        <f>IF($B68="","",IF(OR($J68="",$K68="",$J68=0),"",IFERROR($K68/$J68,"")))</f>
        <v/>
      </c>
      <c r="P68" s="12">
        <f>IF($B68="","",IF(OR($K68="",$L68="",$K68=0),"",IFERROR($L68/$K68,"")))</f>
        <v/>
      </c>
      <c r="Q68" s="30">
        <f>IF($B68="","",IF(OR($I68="",$M68="",$I68=0),"",IFERROR($M68/$I68,"")))</f>
        <v/>
      </c>
      <c r="R68" s="26">
        <f>IF($B68="","",IF(OR($H68="",$I68=""),"",$H68-$I68))</f>
        <v/>
      </c>
      <c r="S68" s="21">
        <f>IF($B68="","",IF(OR($A68="",$C68="",$D68="",$E68="",$F68="",$G68="",$H68=""),"Review setup",IF(COUNTIF($A$4:$A$103,$A68)&gt;1,"Review duplicate ID",IF($D68&lt;$C68,"Review dates",IF(AND($G68="Complete",OR($I68="",$J68="",$K68="",$L68="",$M68="")),"Review results",IF(OR($H68&lt;0,$I68&lt;0,$J68&lt;0,$K68&lt;0,$L68&lt;0,$M68&lt;0),"Review entries",IF($K68&gt;$J68,"Review bookings",IF($L68&gt;$K68,"Review sales",IF(AND($H68&gt;=0,$I68&gt;$H68*Assumptions!$E$4),"Review spend",IF(AND($J68&gt;0,IFERROR($K68/$J68,0)&lt;Assumptions!$E$5),"Review booking rate",IF(AND($K68&gt;0,IFERROR($L68/$K68,0)&lt;Assumptions!$E$6),"Review close rate","OK")))))))))))</f>
        <v/>
      </c>
    </row>
    <row r="69" ht="21" customHeight="1">
      <c r="A69" s="16" t="n"/>
      <c r="B69" s="16" t="n"/>
      <c r="C69" s="28" t="n"/>
      <c r="D69" s="28" t="n"/>
      <c r="E69" s="16" t="n"/>
      <c r="F69" s="16" t="n"/>
      <c r="G69" s="16" t="n"/>
      <c r="H69" s="29" t="n"/>
      <c r="I69" s="29" t="n"/>
      <c r="J69" s="19" t="n"/>
      <c r="K69" s="19" t="n"/>
      <c r="L69" s="19" t="n"/>
      <c r="M69" s="29" t="n"/>
      <c r="N69" s="25">
        <f>IF($B69="","",IF(OR($I69="",$J69="",$J69=0),"",IFERROR($I69/$J69,"")))</f>
        <v/>
      </c>
      <c r="O69" s="11">
        <f>IF($B69="","",IF(OR($J69="",$K69="",$J69=0),"",IFERROR($K69/$J69,"")))</f>
        <v/>
      </c>
      <c r="P69" s="11">
        <f>IF($B69="","",IF(OR($K69="",$L69="",$K69=0),"",IFERROR($L69/$K69,"")))</f>
        <v/>
      </c>
      <c r="Q69" s="27">
        <f>IF($B69="","",IF(OR($I69="",$M69="",$I69=0),"",IFERROR($M69/$I69,"")))</f>
        <v/>
      </c>
      <c r="R69" s="25">
        <f>IF($B69="","",IF(OR($H69="",$I69=""),"",$H69-$I69))</f>
        <v/>
      </c>
      <c r="S69" s="22">
        <f>IF($B69="","",IF(OR($A69="",$C69="",$D69="",$E69="",$F69="",$G69="",$H69=""),"Review setup",IF(COUNTIF($A$4:$A$103,$A69)&gt;1,"Review duplicate ID",IF($D69&lt;$C69,"Review dates",IF(AND($G69="Complete",OR($I69="",$J69="",$K69="",$L69="",$M69="")),"Review results",IF(OR($H69&lt;0,$I69&lt;0,$J69&lt;0,$K69&lt;0,$L69&lt;0,$M69&lt;0),"Review entries",IF($K69&gt;$J69,"Review bookings",IF($L69&gt;$K69,"Review sales",IF(AND($H69&gt;=0,$I69&gt;$H69*Assumptions!$E$4),"Review spend",IF(AND($J69&gt;0,IFERROR($K69/$J69,0)&lt;Assumptions!$E$5),"Review booking rate",IF(AND($K69&gt;0,IFERROR($L69/$K69,0)&lt;Assumptions!$E$6),"Review close rate","OK")))))))))))</f>
        <v/>
      </c>
    </row>
    <row r="70" ht="21" customHeight="1">
      <c r="A70" s="16" t="n"/>
      <c r="B70" s="16" t="n"/>
      <c r="C70" s="28" t="n"/>
      <c r="D70" s="28" t="n"/>
      <c r="E70" s="16" t="n"/>
      <c r="F70" s="16" t="n"/>
      <c r="G70" s="16" t="n"/>
      <c r="H70" s="29" t="n"/>
      <c r="I70" s="29" t="n"/>
      <c r="J70" s="19" t="n"/>
      <c r="K70" s="19" t="n"/>
      <c r="L70" s="19" t="n"/>
      <c r="M70" s="29" t="n"/>
      <c r="N70" s="26">
        <f>IF($B70="","",IF(OR($I70="",$J70="",$J70=0),"",IFERROR($I70/$J70,"")))</f>
        <v/>
      </c>
      <c r="O70" s="12">
        <f>IF($B70="","",IF(OR($J70="",$K70="",$J70=0),"",IFERROR($K70/$J70,"")))</f>
        <v/>
      </c>
      <c r="P70" s="12">
        <f>IF($B70="","",IF(OR($K70="",$L70="",$K70=0),"",IFERROR($L70/$K70,"")))</f>
        <v/>
      </c>
      <c r="Q70" s="30">
        <f>IF($B70="","",IF(OR($I70="",$M70="",$I70=0),"",IFERROR($M70/$I70,"")))</f>
        <v/>
      </c>
      <c r="R70" s="26">
        <f>IF($B70="","",IF(OR($H70="",$I70=""),"",$H70-$I70))</f>
        <v/>
      </c>
      <c r="S70" s="21">
        <f>IF($B70="","",IF(OR($A70="",$C70="",$D70="",$E70="",$F70="",$G70="",$H70=""),"Review setup",IF(COUNTIF($A$4:$A$103,$A70)&gt;1,"Review duplicate ID",IF($D70&lt;$C70,"Review dates",IF(AND($G70="Complete",OR($I70="",$J70="",$K70="",$L70="",$M70="")),"Review results",IF(OR($H70&lt;0,$I70&lt;0,$J70&lt;0,$K70&lt;0,$L70&lt;0,$M70&lt;0),"Review entries",IF($K70&gt;$J70,"Review bookings",IF($L70&gt;$K70,"Review sales",IF(AND($H70&gt;=0,$I70&gt;$H70*Assumptions!$E$4),"Review spend",IF(AND($J70&gt;0,IFERROR($K70/$J70,0)&lt;Assumptions!$E$5),"Review booking rate",IF(AND($K70&gt;0,IFERROR($L70/$K70,0)&lt;Assumptions!$E$6),"Review close rate","OK")))))))))))</f>
        <v/>
      </c>
    </row>
    <row r="71" ht="21" customHeight="1">
      <c r="A71" s="16" t="n"/>
      <c r="B71" s="16" t="n"/>
      <c r="C71" s="28" t="n"/>
      <c r="D71" s="28" t="n"/>
      <c r="E71" s="16" t="n"/>
      <c r="F71" s="16" t="n"/>
      <c r="G71" s="16" t="n"/>
      <c r="H71" s="29" t="n"/>
      <c r="I71" s="29" t="n"/>
      <c r="J71" s="19" t="n"/>
      <c r="K71" s="19" t="n"/>
      <c r="L71" s="19" t="n"/>
      <c r="M71" s="29" t="n"/>
      <c r="N71" s="25">
        <f>IF($B71="","",IF(OR($I71="",$J71="",$J71=0),"",IFERROR($I71/$J71,"")))</f>
        <v/>
      </c>
      <c r="O71" s="11">
        <f>IF($B71="","",IF(OR($J71="",$K71="",$J71=0),"",IFERROR($K71/$J71,"")))</f>
        <v/>
      </c>
      <c r="P71" s="11">
        <f>IF($B71="","",IF(OR($K71="",$L71="",$K71=0),"",IFERROR($L71/$K71,"")))</f>
        <v/>
      </c>
      <c r="Q71" s="27">
        <f>IF($B71="","",IF(OR($I71="",$M71="",$I71=0),"",IFERROR($M71/$I71,"")))</f>
        <v/>
      </c>
      <c r="R71" s="25">
        <f>IF($B71="","",IF(OR($H71="",$I71=""),"",$H71-$I71))</f>
        <v/>
      </c>
      <c r="S71" s="22">
        <f>IF($B71="","",IF(OR($A71="",$C71="",$D71="",$E71="",$F71="",$G71="",$H71=""),"Review setup",IF(COUNTIF($A$4:$A$103,$A71)&gt;1,"Review duplicate ID",IF($D71&lt;$C71,"Review dates",IF(AND($G71="Complete",OR($I71="",$J71="",$K71="",$L71="",$M71="")),"Review results",IF(OR($H71&lt;0,$I71&lt;0,$J71&lt;0,$K71&lt;0,$L71&lt;0,$M71&lt;0),"Review entries",IF($K71&gt;$J71,"Review bookings",IF($L71&gt;$K71,"Review sales",IF(AND($H71&gt;=0,$I71&gt;$H71*Assumptions!$E$4),"Review spend",IF(AND($J71&gt;0,IFERROR($K71/$J71,0)&lt;Assumptions!$E$5),"Review booking rate",IF(AND($K71&gt;0,IFERROR($L71/$K71,0)&lt;Assumptions!$E$6),"Review close rate","OK")))))))))))</f>
        <v/>
      </c>
    </row>
    <row r="72" ht="21" customHeight="1">
      <c r="A72" s="16" t="n"/>
      <c r="B72" s="16" t="n"/>
      <c r="C72" s="28" t="n"/>
      <c r="D72" s="28" t="n"/>
      <c r="E72" s="16" t="n"/>
      <c r="F72" s="16" t="n"/>
      <c r="G72" s="16" t="n"/>
      <c r="H72" s="29" t="n"/>
      <c r="I72" s="29" t="n"/>
      <c r="J72" s="19" t="n"/>
      <c r="K72" s="19" t="n"/>
      <c r="L72" s="19" t="n"/>
      <c r="M72" s="29" t="n"/>
      <c r="N72" s="26">
        <f>IF($B72="","",IF(OR($I72="",$J72="",$J72=0),"",IFERROR($I72/$J72,"")))</f>
        <v/>
      </c>
      <c r="O72" s="12">
        <f>IF($B72="","",IF(OR($J72="",$K72="",$J72=0),"",IFERROR($K72/$J72,"")))</f>
        <v/>
      </c>
      <c r="P72" s="12">
        <f>IF($B72="","",IF(OR($K72="",$L72="",$K72=0),"",IFERROR($L72/$K72,"")))</f>
        <v/>
      </c>
      <c r="Q72" s="30">
        <f>IF($B72="","",IF(OR($I72="",$M72="",$I72=0),"",IFERROR($M72/$I72,"")))</f>
        <v/>
      </c>
      <c r="R72" s="26">
        <f>IF($B72="","",IF(OR($H72="",$I72=""),"",$H72-$I72))</f>
        <v/>
      </c>
      <c r="S72" s="21">
        <f>IF($B72="","",IF(OR($A72="",$C72="",$D72="",$E72="",$F72="",$G72="",$H72=""),"Review setup",IF(COUNTIF($A$4:$A$103,$A72)&gt;1,"Review duplicate ID",IF($D72&lt;$C72,"Review dates",IF(AND($G72="Complete",OR($I72="",$J72="",$K72="",$L72="",$M72="")),"Review results",IF(OR($H72&lt;0,$I72&lt;0,$J72&lt;0,$K72&lt;0,$L72&lt;0,$M72&lt;0),"Review entries",IF($K72&gt;$J72,"Review bookings",IF($L72&gt;$K72,"Review sales",IF(AND($H72&gt;=0,$I72&gt;$H72*Assumptions!$E$4),"Review spend",IF(AND($J72&gt;0,IFERROR($K72/$J72,0)&lt;Assumptions!$E$5),"Review booking rate",IF(AND($K72&gt;0,IFERROR($L72/$K72,0)&lt;Assumptions!$E$6),"Review close rate","OK")))))))))))</f>
        <v/>
      </c>
    </row>
    <row r="73" ht="21" customHeight="1">
      <c r="A73" s="16" t="n"/>
      <c r="B73" s="16" t="n"/>
      <c r="C73" s="28" t="n"/>
      <c r="D73" s="28" t="n"/>
      <c r="E73" s="16" t="n"/>
      <c r="F73" s="16" t="n"/>
      <c r="G73" s="16" t="n"/>
      <c r="H73" s="29" t="n"/>
      <c r="I73" s="29" t="n"/>
      <c r="J73" s="19" t="n"/>
      <c r="K73" s="19" t="n"/>
      <c r="L73" s="19" t="n"/>
      <c r="M73" s="29" t="n"/>
      <c r="N73" s="25">
        <f>IF($B73="","",IF(OR($I73="",$J73="",$J73=0),"",IFERROR($I73/$J73,"")))</f>
        <v/>
      </c>
      <c r="O73" s="11">
        <f>IF($B73="","",IF(OR($J73="",$K73="",$J73=0),"",IFERROR($K73/$J73,"")))</f>
        <v/>
      </c>
      <c r="P73" s="11">
        <f>IF($B73="","",IF(OR($K73="",$L73="",$K73=0),"",IFERROR($L73/$K73,"")))</f>
        <v/>
      </c>
      <c r="Q73" s="27">
        <f>IF($B73="","",IF(OR($I73="",$M73="",$I73=0),"",IFERROR($M73/$I73,"")))</f>
        <v/>
      </c>
      <c r="R73" s="25">
        <f>IF($B73="","",IF(OR($H73="",$I73=""),"",$H73-$I73))</f>
        <v/>
      </c>
      <c r="S73" s="22">
        <f>IF($B73="","",IF(OR($A73="",$C73="",$D73="",$E73="",$F73="",$G73="",$H73=""),"Review setup",IF(COUNTIF($A$4:$A$103,$A73)&gt;1,"Review duplicate ID",IF($D73&lt;$C73,"Review dates",IF(AND($G73="Complete",OR($I73="",$J73="",$K73="",$L73="",$M73="")),"Review results",IF(OR($H73&lt;0,$I73&lt;0,$J73&lt;0,$K73&lt;0,$L73&lt;0,$M73&lt;0),"Review entries",IF($K73&gt;$J73,"Review bookings",IF($L73&gt;$K73,"Review sales",IF(AND($H73&gt;=0,$I73&gt;$H73*Assumptions!$E$4),"Review spend",IF(AND($J73&gt;0,IFERROR($K73/$J73,0)&lt;Assumptions!$E$5),"Review booking rate",IF(AND($K73&gt;0,IFERROR($L73/$K73,0)&lt;Assumptions!$E$6),"Review close rate","OK")))))))))))</f>
        <v/>
      </c>
    </row>
    <row r="74" ht="21" customHeight="1">
      <c r="A74" s="16" t="n"/>
      <c r="B74" s="16" t="n"/>
      <c r="C74" s="28" t="n"/>
      <c r="D74" s="28" t="n"/>
      <c r="E74" s="16" t="n"/>
      <c r="F74" s="16" t="n"/>
      <c r="G74" s="16" t="n"/>
      <c r="H74" s="29" t="n"/>
      <c r="I74" s="29" t="n"/>
      <c r="J74" s="19" t="n"/>
      <c r="K74" s="19" t="n"/>
      <c r="L74" s="19" t="n"/>
      <c r="M74" s="29" t="n"/>
      <c r="N74" s="26">
        <f>IF($B74="","",IF(OR($I74="",$J74="",$J74=0),"",IFERROR($I74/$J74,"")))</f>
        <v/>
      </c>
      <c r="O74" s="12">
        <f>IF($B74="","",IF(OR($J74="",$K74="",$J74=0),"",IFERROR($K74/$J74,"")))</f>
        <v/>
      </c>
      <c r="P74" s="12">
        <f>IF($B74="","",IF(OR($K74="",$L74="",$K74=0),"",IFERROR($L74/$K74,"")))</f>
        <v/>
      </c>
      <c r="Q74" s="30">
        <f>IF($B74="","",IF(OR($I74="",$M74="",$I74=0),"",IFERROR($M74/$I74,"")))</f>
        <v/>
      </c>
      <c r="R74" s="26">
        <f>IF($B74="","",IF(OR($H74="",$I74=""),"",$H74-$I74))</f>
        <v/>
      </c>
      <c r="S74" s="21">
        <f>IF($B74="","",IF(OR($A74="",$C74="",$D74="",$E74="",$F74="",$G74="",$H74=""),"Review setup",IF(COUNTIF($A$4:$A$103,$A74)&gt;1,"Review duplicate ID",IF($D74&lt;$C74,"Review dates",IF(AND($G74="Complete",OR($I74="",$J74="",$K74="",$L74="",$M74="")),"Review results",IF(OR($H74&lt;0,$I74&lt;0,$J74&lt;0,$K74&lt;0,$L74&lt;0,$M74&lt;0),"Review entries",IF($K74&gt;$J74,"Review bookings",IF($L74&gt;$K74,"Review sales",IF(AND($H74&gt;=0,$I74&gt;$H74*Assumptions!$E$4),"Review spend",IF(AND($J74&gt;0,IFERROR($K74/$J74,0)&lt;Assumptions!$E$5),"Review booking rate",IF(AND($K74&gt;0,IFERROR($L74/$K74,0)&lt;Assumptions!$E$6),"Review close rate","OK")))))))))))</f>
        <v/>
      </c>
    </row>
    <row r="75" ht="21" customHeight="1">
      <c r="A75" s="16" t="n"/>
      <c r="B75" s="16" t="n"/>
      <c r="C75" s="28" t="n"/>
      <c r="D75" s="28" t="n"/>
      <c r="E75" s="16" t="n"/>
      <c r="F75" s="16" t="n"/>
      <c r="G75" s="16" t="n"/>
      <c r="H75" s="29" t="n"/>
      <c r="I75" s="29" t="n"/>
      <c r="J75" s="19" t="n"/>
      <c r="K75" s="19" t="n"/>
      <c r="L75" s="19" t="n"/>
      <c r="M75" s="29" t="n"/>
      <c r="N75" s="25">
        <f>IF($B75="","",IF(OR($I75="",$J75="",$J75=0),"",IFERROR($I75/$J75,"")))</f>
        <v/>
      </c>
      <c r="O75" s="11">
        <f>IF($B75="","",IF(OR($J75="",$K75="",$J75=0),"",IFERROR($K75/$J75,"")))</f>
        <v/>
      </c>
      <c r="P75" s="11">
        <f>IF($B75="","",IF(OR($K75="",$L75="",$K75=0),"",IFERROR($L75/$K75,"")))</f>
        <v/>
      </c>
      <c r="Q75" s="27">
        <f>IF($B75="","",IF(OR($I75="",$M75="",$I75=0),"",IFERROR($M75/$I75,"")))</f>
        <v/>
      </c>
      <c r="R75" s="25">
        <f>IF($B75="","",IF(OR($H75="",$I75=""),"",$H75-$I75))</f>
        <v/>
      </c>
      <c r="S75" s="22">
        <f>IF($B75="","",IF(OR($A75="",$C75="",$D75="",$E75="",$F75="",$G75="",$H75=""),"Review setup",IF(COUNTIF($A$4:$A$103,$A75)&gt;1,"Review duplicate ID",IF($D75&lt;$C75,"Review dates",IF(AND($G75="Complete",OR($I75="",$J75="",$K75="",$L75="",$M75="")),"Review results",IF(OR($H75&lt;0,$I75&lt;0,$J75&lt;0,$K75&lt;0,$L75&lt;0,$M75&lt;0),"Review entries",IF($K75&gt;$J75,"Review bookings",IF($L75&gt;$K75,"Review sales",IF(AND($H75&gt;=0,$I75&gt;$H75*Assumptions!$E$4),"Review spend",IF(AND($J75&gt;0,IFERROR($K75/$J75,0)&lt;Assumptions!$E$5),"Review booking rate",IF(AND($K75&gt;0,IFERROR($L75/$K75,0)&lt;Assumptions!$E$6),"Review close rate","OK")))))))))))</f>
        <v/>
      </c>
    </row>
    <row r="76" ht="21" customHeight="1">
      <c r="A76" s="16" t="n"/>
      <c r="B76" s="16" t="n"/>
      <c r="C76" s="28" t="n"/>
      <c r="D76" s="28" t="n"/>
      <c r="E76" s="16" t="n"/>
      <c r="F76" s="16" t="n"/>
      <c r="G76" s="16" t="n"/>
      <c r="H76" s="29" t="n"/>
      <c r="I76" s="29" t="n"/>
      <c r="J76" s="19" t="n"/>
      <c r="K76" s="19" t="n"/>
      <c r="L76" s="19" t="n"/>
      <c r="M76" s="29" t="n"/>
      <c r="N76" s="26">
        <f>IF($B76="","",IF(OR($I76="",$J76="",$J76=0),"",IFERROR($I76/$J76,"")))</f>
        <v/>
      </c>
      <c r="O76" s="12">
        <f>IF($B76="","",IF(OR($J76="",$K76="",$J76=0),"",IFERROR($K76/$J76,"")))</f>
        <v/>
      </c>
      <c r="P76" s="12">
        <f>IF($B76="","",IF(OR($K76="",$L76="",$K76=0),"",IFERROR($L76/$K76,"")))</f>
        <v/>
      </c>
      <c r="Q76" s="30">
        <f>IF($B76="","",IF(OR($I76="",$M76="",$I76=0),"",IFERROR($M76/$I76,"")))</f>
        <v/>
      </c>
      <c r="R76" s="26">
        <f>IF($B76="","",IF(OR($H76="",$I76=""),"",$H76-$I76))</f>
        <v/>
      </c>
      <c r="S76" s="21">
        <f>IF($B76="","",IF(OR($A76="",$C76="",$D76="",$E76="",$F76="",$G76="",$H76=""),"Review setup",IF(COUNTIF($A$4:$A$103,$A76)&gt;1,"Review duplicate ID",IF($D76&lt;$C76,"Review dates",IF(AND($G76="Complete",OR($I76="",$J76="",$K76="",$L76="",$M76="")),"Review results",IF(OR($H76&lt;0,$I76&lt;0,$J76&lt;0,$K76&lt;0,$L76&lt;0,$M76&lt;0),"Review entries",IF($K76&gt;$J76,"Review bookings",IF($L76&gt;$K76,"Review sales",IF(AND($H76&gt;=0,$I76&gt;$H76*Assumptions!$E$4),"Review spend",IF(AND($J76&gt;0,IFERROR($K76/$J76,0)&lt;Assumptions!$E$5),"Review booking rate",IF(AND($K76&gt;0,IFERROR($L76/$K76,0)&lt;Assumptions!$E$6),"Review close rate","OK")))))))))))</f>
        <v/>
      </c>
    </row>
    <row r="77" ht="21" customHeight="1">
      <c r="A77" s="16" t="n"/>
      <c r="B77" s="16" t="n"/>
      <c r="C77" s="28" t="n"/>
      <c r="D77" s="28" t="n"/>
      <c r="E77" s="16" t="n"/>
      <c r="F77" s="16" t="n"/>
      <c r="G77" s="16" t="n"/>
      <c r="H77" s="29" t="n"/>
      <c r="I77" s="29" t="n"/>
      <c r="J77" s="19" t="n"/>
      <c r="K77" s="19" t="n"/>
      <c r="L77" s="19" t="n"/>
      <c r="M77" s="29" t="n"/>
      <c r="N77" s="25">
        <f>IF($B77="","",IF(OR($I77="",$J77="",$J77=0),"",IFERROR($I77/$J77,"")))</f>
        <v/>
      </c>
      <c r="O77" s="11">
        <f>IF($B77="","",IF(OR($J77="",$K77="",$J77=0),"",IFERROR($K77/$J77,"")))</f>
        <v/>
      </c>
      <c r="P77" s="11">
        <f>IF($B77="","",IF(OR($K77="",$L77="",$K77=0),"",IFERROR($L77/$K77,"")))</f>
        <v/>
      </c>
      <c r="Q77" s="27">
        <f>IF($B77="","",IF(OR($I77="",$M77="",$I77=0),"",IFERROR($M77/$I77,"")))</f>
        <v/>
      </c>
      <c r="R77" s="25">
        <f>IF($B77="","",IF(OR($H77="",$I77=""),"",$H77-$I77))</f>
        <v/>
      </c>
      <c r="S77" s="22">
        <f>IF($B77="","",IF(OR($A77="",$C77="",$D77="",$E77="",$F77="",$G77="",$H77=""),"Review setup",IF(COUNTIF($A$4:$A$103,$A77)&gt;1,"Review duplicate ID",IF($D77&lt;$C77,"Review dates",IF(AND($G77="Complete",OR($I77="",$J77="",$K77="",$L77="",$M77="")),"Review results",IF(OR($H77&lt;0,$I77&lt;0,$J77&lt;0,$K77&lt;0,$L77&lt;0,$M77&lt;0),"Review entries",IF($K77&gt;$J77,"Review bookings",IF($L77&gt;$K77,"Review sales",IF(AND($H77&gt;=0,$I77&gt;$H77*Assumptions!$E$4),"Review spend",IF(AND($J77&gt;0,IFERROR($K77/$J77,0)&lt;Assumptions!$E$5),"Review booking rate",IF(AND($K77&gt;0,IFERROR($L77/$K77,0)&lt;Assumptions!$E$6),"Review close rate","OK")))))))))))</f>
        <v/>
      </c>
    </row>
    <row r="78" ht="21" customHeight="1">
      <c r="A78" s="16" t="n"/>
      <c r="B78" s="16" t="n"/>
      <c r="C78" s="28" t="n"/>
      <c r="D78" s="28" t="n"/>
      <c r="E78" s="16" t="n"/>
      <c r="F78" s="16" t="n"/>
      <c r="G78" s="16" t="n"/>
      <c r="H78" s="29" t="n"/>
      <c r="I78" s="29" t="n"/>
      <c r="J78" s="19" t="n"/>
      <c r="K78" s="19" t="n"/>
      <c r="L78" s="19" t="n"/>
      <c r="M78" s="29" t="n"/>
      <c r="N78" s="26">
        <f>IF($B78="","",IF(OR($I78="",$J78="",$J78=0),"",IFERROR($I78/$J78,"")))</f>
        <v/>
      </c>
      <c r="O78" s="12">
        <f>IF($B78="","",IF(OR($J78="",$K78="",$J78=0),"",IFERROR($K78/$J78,"")))</f>
        <v/>
      </c>
      <c r="P78" s="12">
        <f>IF($B78="","",IF(OR($K78="",$L78="",$K78=0),"",IFERROR($L78/$K78,"")))</f>
        <v/>
      </c>
      <c r="Q78" s="30">
        <f>IF($B78="","",IF(OR($I78="",$M78="",$I78=0),"",IFERROR($M78/$I78,"")))</f>
        <v/>
      </c>
      <c r="R78" s="26">
        <f>IF($B78="","",IF(OR($H78="",$I78=""),"",$H78-$I78))</f>
        <v/>
      </c>
      <c r="S78" s="21">
        <f>IF($B78="","",IF(OR($A78="",$C78="",$D78="",$E78="",$F78="",$G78="",$H78=""),"Review setup",IF(COUNTIF($A$4:$A$103,$A78)&gt;1,"Review duplicate ID",IF($D78&lt;$C78,"Review dates",IF(AND($G78="Complete",OR($I78="",$J78="",$K78="",$L78="",$M78="")),"Review results",IF(OR($H78&lt;0,$I78&lt;0,$J78&lt;0,$K78&lt;0,$L78&lt;0,$M78&lt;0),"Review entries",IF($K78&gt;$J78,"Review bookings",IF($L78&gt;$K78,"Review sales",IF(AND($H78&gt;=0,$I78&gt;$H78*Assumptions!$E$4),"Review spend",IF(AND($J78&gt;0,IFERROR($K78/$J78,0)&lt;Assumptions!$E$5),"Review booking rate",IF(AND($K78&gt;0,IFERROR($L78/$K78,0)&lt;Assumptions!$E$6),"Review close rate","OK")))))))))))</f>
        <v/>
      </c>
    </row>
    <row r="79" ht="21" customHeight="1">
      <c r="A79" s="16" t="n"/>
      <c r="B79" s="16" t="n"/>
      <c r="C79" s="28" t="n"/>
      <c r="D79" s="28" t="n"/>
      <c r="E79" s="16" t="n"/>
      <c r="F79" s="16" t="n"/>
      <c r="G79" s="16" t="n"/>
      <c r="H79" s="29" t="n"/>
      <c r="I79" s="29" t="n"/>
      <c r="J79" s="19" t="n"/>
      <c r="K79" s="19" t="n"/>
      <c r="L79" s="19" t="n"/>
      <c r="M79" s="29" t="n"/>
      <c r="N79" s="25">
        <f>IF($B79="","",IF(OR($I79="",$J79="",$J79=0),"",IFERROR($I79/$J79,"")))</f>
        <v/>
      </c>
      <c r="O79" s="11">
        <f>IF($B79="","",IF(OR($J79="",$K79="",$J79=0),"",IFERROR($K79/$J79,"")))</f>
        <v/>
      </c>
      <c r="P79" s="11">
        <f>IF($B79="","",IF(OR($K79="",$L79="",$K79=0),"",IFERROR($L79/$K79,"")))</f>
        <v/>
      </c>
      <c r="Q79" s="27">
        <f>IF($B79="","",IF(OR($I79="",$M79="",$I79=0),"",IFERROR($M79/$I79,"")))</f>
        <v/>
      </c>
      <c r="R79" s="25">
        <f>IF($B79="","",IF(OR($H79="",$I79=""),"",$H79-$I79))</f>
        <v/>
      </c>
      <c r="S79" s="22">
        <f>IF($B79="","",IF(OR($A79="",$C79="",$D79="",$E79="",$F79="",$G79="",$H79=""),"Review setup",IF(COUNTIF($A$4:$A$103,$A79)&gt;1,"Review duplicate ID",IF($D79&lt;$C79,"Review dates",IF(AND($G79="Complete",OR($I79="",$J79="",$K79="",$L79="",$M79="")),"Review results",IF(OR($H79&lt;0,$I79&lt;0,$J79&lt;0,$K79&lt;0,$L79&lt;0,$M79&lt;0),"Review entries",IF($K79&gt;$J79,"Review bookings",IF($L79&gt;$K79,"Review sales",IF(AND($H79&gt;=0,$I79&gt;$H79*Assumptions!$E$4),"Review spend",IF(AND($J79&gt;0,IFERROR($K79/$J79,0)&lt;Assumptions!$E$5),"Review booking rate",IF(AND($K79&gt;0,IFERROR($L79/$K79,0)&lt;Assumptions!$E$6),"Review close rate","OK")))))))))))</f>
        <v/>
      </c>
    </row>
    <row r="80" ht="21" customHeight="1">
      <c r="A80" s="16" t="n"/>
      <c r="B80" s="16" t="n"/>
      <c r="C80" s="28" t="n"/>
      <c r="D80" s="28" t="n"/>
      <c r="E80" s="16" t="n"/>
      <c r="F80" s="16" t="n"/>
      <c r="G80" s="16" t="n"/>
      <c r="H80" s="29" t="n"/>
      <c r="I80" s="29" t="n"/>
      <c r="J80" s="19" t="n"/>
      <c r="K80" s="19" t="n"/>
      <c r="L80" s="19" t="n"/>
      <c r="M80" s="29" t="n"/>
      <c r="N80" s="26">
        <f>IF($B80="","",IF(OR($I80="",$J80="",$J80=0),"",IFERROR($I80/$J80,"")))</f>
        <v/>
      </c>
      <c r="O80" s="12">
        <f>IF($B80="","",IF(OR($J80="",$K80="",$J80=0),"",IFERROR($K80/$J80,"")))</f>
        <v/>
      </c>
      <c r="P80" s="12">
        <f>IF($B80="","",IF(OR($K80="",$L80="",$K80=0),"",IFERROR($L80/$K80,"")))</f>
        <v/>
      </c>
      <c r="Q80" s="30">
        <f>IF($B80="","",IF(OR($I80="",$M80="",$I80=0),"",IFERROR($M80/$I80,"")))</f>
        <v/>
      </c>
      <c r="R80" s="26">
        <f>IF($B80="","",IF(OR($H80="",$I80=""),"",$H80-$I80))</f>
        <v/>
      </c>
      <c r="S80" s="21">
        <f>IF($B80="","",IF(OR($A80="",$C80="",$D80="",$E80="",$F80="",$G80="",$H80=""),"Review setup",IF(COUNTIF($A$4:$A$103,$A80)&gt;1,"Review duplicate ID",IF($D80&lt;$C80,"Review dates",IF(AND($G80="Complete",OR($I80="",$J80="",$K80="",$L80="",$M80="")),"Review results",IF(OR($H80&lt;0,$I80&lt;0,$J80&lt;0,$K80&lt;0,$L80&lt;0,$M80&lt;0),"Review entries",IF($K80&gt;$J80,"Review bookings",IF($L80&gt;$K80,"Review sales",IF(AND($H80&gt;=0,$I80&gt;$H80*Assumptions!$E$4),"Review spend",IF(AND($J80&gt;0,IFERROR($K80/$J80,0)&lt;Assumptions!$E$5),"Review booking rate",IF(AND($K80&gt;0,IFERROR($L80/$K80,0)&lt;Assumptions!$E$6),"Review close rate","OK")))))))))))</f>
        <v/>
      </c>
    </row>
    <row r="81" ht="21" customHeight="1">
      <c r="A81" s="16" t="n"/>
      <c r="B81" s="16" t="n"/>
      <c r="C81" s="28" t="n"/>
      <c r="D81" s="28" t="n"/>
      <c r="E81" s="16" t="n"/>
      <c r="F81" s="16" t="n"/>
      <c r="G81" s="16" t="n"/>
      <c r="H81" s="29" t="n"/>
      <c r="I81" s="29" t="n"/>
      <c r="J81" s="19" t="n"/>
      <c r="K81" s="19" t="n"/>
      <c r="L81" s="19" t="n"/>
      <c r="M81" s="29" t="n"/>
      <c r="N81" s="25">
        <f>IF($B81="","",IF(OR($I81="",$J81="",$J81=0),"",IFERROR($I81/$J81,"")))</f>
        <v/>
      </c>
      <c r="O81" s="11">
        <f>IF($B81="","",IF(OR($J81="",$K81="",$J81=0),"",IFERROR($K81/$J81,"")))</f>
        <v/>
      </c>
      <c r="P81" s="11">
        <f>IF($B81="","",IF(OR($K81="",$L81="",$K81=0),"",IFERROR($L81/$K81,"")))</f>
        <v/>
      </c>
      <c r="Q81" s="27">
        <f>IF($B81="","",IF(OR($I81="",$M81="",$I81=0),"",IFERROR($M81/$I81,"")))</f>
        <v/>
      </c>
      <c r="R81" s="25">
        <f>IF($B81="","",IF(OR($H81="",$I81=""),"",$H81-$I81))</f>
        <v/>
      </c>
      <c r="S81" s="22">
        <f>IF($B81="","",IF(OR($A81="",$C81="",$D81="",$E81="",$F81="",$G81="",$H81=""),"Review setup",IF(COUNTIF($A$4:$A$103,$A81)&gt;1,"Review duplicate ID",IF($D81&lt;$C81,"Review dates",IF(AND($G81="Complete",OR($I81="",$J81="",$K81="",$L81="",$M81="")),"Review results",IF(OR($H81&lt;0,$I81&lt;0,$J81&lt;0,$K81&lt;0,$L81&lt;0,$M81&lt;0),"Review entries",IF($K81&gt;$J81,"Review bookings",IF($L81&gt;$K81,"Review sales",IF(AND($H81&gt;=0,$I81&gt;$H81*Assumptions!$E$4),"Review spend",IF(AND($J81&gt;0,IFERROR($K81/$J81,0)&lt;Assumptions!$E$5),"Review booking rate",IF(AND($K81&gt;0,IFERROR($L81/$K81,0)&lt;Assumptions!$E$6),"Review close rate","OK")))))))))))</f>
        <v/>
      </c>
    </row>
    <row r="82" ht="21" customHeight="1">
      <c r="A82" s="16" t="n"/>
      <c r="B82" s="16" t="n"/>
      <c r="C82" s="28" t="n"/>
      <c r="D82" s="28" t="n"/>
      <c r="E82" s="16" t="n"/>
      <c r="F82" s="16" t="n"/>
      <c r="G82" s="16" t="n"/>
      <c r="H82" s="29" t="n"/>
      <c r="I82" s="29" t="n"/>
      <c r="J82" s="19" t="n"/>
      <c r="K82" s="19" t="n"/>
      <c r="L82" s="19" t="n"/>
      <c r="M82" s="29" t="n"/>
      <c r="N82" s="26">
        <f>IF($B82="","",IF(OR($I82="",$J82="",$J82=0),"",IFERROR($I82/$J82,"")))</f>
        <v/>
      </c>
      <c r="O82" s="12">
        <f>IF($B82="","",IF(OR($J82="",$K82="",$J82=0),"",IFERROR($K82/$J82,"")))</f>
        <v/>
      </c>
      <c r="P82" s="12">
        <f>IF($B82="","",IF(OR($K82="",$L82="",$K82=0),"",IFERROR($L82/$K82,"")))</f>
        <v/>
      </c>
      <c r="Q82" s="30">
        <f>IF($B82="","",IF(OR($I82="",$M82="",$I82=0),"",IFERROR($M82/$I82,"")))</f>
        <v/>
      </c>
      <c r="R82" s="26">
        <f>IF($B82="","",IF(OR($H82="",$I82=""),"",$H82-$I82))</f>
        <v/>
      </c>
      <c r="S82" s="21">
        <f>IF($B82="","",IF(OR($A82="",$C82="",$D82="",$E82="",$F82="",$G82="",$H82=""),"Review setup",IF(COUNTIF($A$4:$A$103,$A82)&gt;1,"Review duplicate ID",IF($D82&lt;$C82,"Review dates",IF(AND($G82="Complete",OR($I82="",$J82="",$K82="",$L82="",$M82="")),"Review results",IF(OR($H82&lt;0,$I82&lt;0,$J82&lt;0,$K82&lt;0,$L82&lt;0,$M82&lt;0),"Review entries",IF($K82&gt;$J82,"Review bookings",IF($L82&gt;$K82,"Review sales",IF(AND($H82&gt;=0,$I82&gt;$H82*Assumptions!$E$4),"Review spend",IF(AND($J82&gt;0,IFERROR($K82/$J82,0)&lt;Assumptions!$E$5),"Review booking rate",IF(AND($K82&gt;0,IFERROR($L82/$K82,0)&lt;Assumptions!$E$6),"Review close rate","OK")))))))))))</f>
        <v/>
      </c>
    </row>
    <row r="83" ht="21" customHeight="1">
      <c r="A83" s="16" t="n"/>
      <c r="B83" s="16" t="n"/>
      <c r="C83" s="28" t="n"/>
      <c r="D83" s="28" t="n"/>
      <c r="E83" s="16" t="n"/>
      <c r="F83" s="16" t="n"/>
      <c r="G83" s="16" t="n"/>
      <c r="H83" s="29" t="n"/>
      <c r="I83" s="29" t="n"/>
      <c r="J83" s="19" t="n"/>
      <c r="K83" s="19" t="n"/>
      <c r="L83" s="19" t="n"/>
      <c r="M83" s="29" t="n"/>
      <c r="N83" s="25">
        <f>IF($B83="","",IF(OR($I83="",$J83="",$J83=0),"",IFERROR($I83/$J83,"")))</f>
        <v/>
      </c>
      <c r="O83" s="11">
        <f>IF($B83="","",IF(OR($J83="",$K83="",$J83=0),"",IFERROR($K83/$J83,"")))</f>
        <v/>
      </c>
      <c r="P83" s="11">
        <f>IF($B83="","",IF(OR($K83="",$L83="",$K83=0),"",IFERROR($L83/$K83,"")))</f>
        <v/>
      </c>
      <c r="Q83" s="27">
        <f>IF($B83="","",IF(OR($I83="",$M83="",$I83=0),"",IFERROR($M83/$I83,"")))</f>
        <v/>
      </c>
      <c r="R83" s="25">
        <f>IF($B83="","",IF(OR($H83="",$I83=""),"",$H83-$I83))</f>
        <v/>
      </c>
      <c r="S83" s="22">
        <f>IF($B83="","",IF(OR($A83="",$C83="",$D83="",$E83="",$F83="",$G83="",$H83=""),"Review setup",IF(COUNTIF($A$4:$A$103,$A83)&gt;1,"Review duplicate ID",IF($D83&lt;$C83,"Review dates",IF(AND($G83="Complete",OR($I83="",$J83="",$K83="",$L83="",$M83="")),"Review results",IF(OR($H83&lt;0,$I83&lt;0,$J83&lt;0,$K83&lt;0,$L83&lt;0,$M83&lt;0),"Review entries",IF($K83&gt;$J83,"Review bookings",IF($L83&gt;$K83,"Review sales",IF(AND($H83&gt;=0,$I83&gt;$H83*Assumptions!$E$4),"Review spend",IF(AND($J83&gt;0,IFERROR($K83/$J83,0)&lt;Assumptions!$E$5),"Review booking rate",IF(AND($K83&gt;0,IFERROR($L83/$K83,0)&lt;Assumptions!$E$6),"Review close rate","OK")))))))))))</f>
        <v/>
      </c>
    </row>
    <row r="84" ht="21" customHeight="1">
      <c r="A84" s="16" t="n"/>
      <c r="B84" s="16" t="n"/>
      <c r="C84" s="28" t="n"/>
      <c r="D84" s="28" t="n"/>
      <c r="E84" s="16" t="n"/>
      <c r="F84" s="16" t="n"/>
      <c r="G84" s="16" t="n"/>
      <c r="H84" s="29" t="n"/>
      <c r="I84" s="29" t="n"/>
      <c r="J84" s="19" t="n"/>
      <c r="K84" s="19" t="n"/>
      <c r="L84" s="19" t="n"/>
      <c r="M84" s="29" t="n"/>
      <c r="N84" s="26">
        <f>IF($B84="","",IF(OR($I84="",$J84="",$J84=0),"",IFERROR($I84/$J84,"")))</f>
        <v/>
      </c>
      <c r="O84" s="12">
        <f>IF($B84="","",IF(OR($J84="",$K84="",$J84=0),"",IFERROR($K84/$J84,"")))</f>
        <v/>
      </c>
      <c r="P84" s="12">
        <f>IF($B84="","",IF(OR($K84="",$L84="",$K84=0),"",IFERROR($L84/$K84,"")))</f>
        <v/>
      </c>
      <c r="Q84" s="30">
        <f>IF($B84="","",IF(OR($I84="",$M84="",$I84=0),"",IFERROR($M84/$I84,"")))</f>
        <v/>
      </c>
      <c r="R84" s="26">
        <f>IF($B84="","",IF(OR($H84="",$I84=""),"",$H84-$I84))</f>
        <v/>
      </c>
      <c r="S84" s="21">
        <f>IF($B84="","",IF(OR($A84="",$C84="",$D84="",$E84="",$F84="",$G84="",$H84=""),"Review setup",IF(COUNTIF($A$4:$A$103,$A84)&gt;1,"Review duplicate ID",IF($D84&lt;$C84,"Review dates",IF(AND($G84="Complete",OR($I84="",$J84="",$K84="",$L84="",$M84="")),"Review results",IF(OR($H84&lt;0,$I84&lt;0,$J84&lt;0,$K84&lt;0,$L84&lt;0,$M84&lt;0),"Review entries",IF($K84&gt;$J84,"Review bookings",IF($L84&gt;$K84,"Review sales",IF(AND($H84&gt;=0,$I84&gt;$H84*Assumptions!$E$4),"Review spend",IF(AND($J84&gt;0,IFERROR($K84/$J84,0)&lt;Assumptions!$E$5),"Review booking rate",IF(AND($K84&gt;0,IFERROR($L84/$K84,0)&lt;Assumptions!$E$6),"Review close rate","OK")))))))))))</f>
        <v/>
      </c>
    </row>
    <row r="85" ht="21" customHeight="1">
      <c r="A85" s="16" t="n"/>
      <c r="B85" s="16" t="n"/>
      <c r="C85" s="28" t="n"/>
      <c r="D85" s="28" t="n"/>
      <c r="E85" s="16" t="n"/>
      <c r="F85" s="16" t="n"/>
      <c r="G85" s="16" t="n"/>
      <c r="H85" s="29" t="n"/>
      <c r="I85" s="29" t="n"/>
      <c r="J85" s="19" t="n"/>
      <c r="K85" s="19" t="n"/>
      <c r="L85" s="19" t="n"/>
      <c r="M85" s="29" t="n"/>
      <c r="N85" s="25">
        <f>IF($B85="","",IF(OR($I85="",$J85="",$J85=0),"",IFERROR($I85/$J85,"")))</f>
        <v/>
      </c>
      <c r="O85" s="11">
        <f>IF($B85="","",IF(OR($J85="",$K85="",$J85=0),"",IFERROR($K85/$J85,"")))</f>
        <v/>
      </c>
      <c r="P85" s="11">
        <f>IF($B85="","",IF(OR($K85="",$L85="",$K85=0),"",IFERROR($L85/$K85,"")))</f>
        <v/>
      </c>
      <c r="Q85" s="27">
        <f>IF($B85="","",IF(OR($I85="",$M85="",$I85=0),"",IFERROR($M85/$I85,"")))</f>
        <v/>
      </c>
      <c r="R85" s="25">
        <f>IF($B85="","",IF(OR($H85="",$I85=""),"",$H85-$I85))</f>
        <v/>
      </c>
      <c r="S85" s="22">
        <f>IF($B85="","",IF(OR($A85="",$C85="",$D85="",$E85="",$F85="",$G85="",$H85=""),"Review setup",IF(COUNTIF($A$4:$A$103,$A85)&gt;1,"Review duplicate ID",IF($D85&lt;$C85,"Review dates",IF(AND($G85="Complete",OR($I85="",$J85="",$K85="",$L85="",$M85="")),"Review results",IF(OR($H85&lt;0,$I85&lt;0,$J85&lt;0,$K85&lt;0,$L85&lt;0,$M85&lt;0),"Review entries",IF($K85&gt;$J85,"Review bookings",IF($L85&gt;$K85,"Review sales",IF(AND($H85&gt;=0,$I85&gt;$H85*Assumptions!$E$4),"Review spend",IF(AND($J85&gt;0,IFERROR($K85/$J85,0)&lt;Assumptions!$E$5),"Review booking rate",IF(AND($K85&gt;0,IFERROR($L85/$K85,0)&lt;Assumptions!$E$6),"Review close rate","OK")))))))))))</f>
        <v/>
      </c>
    </row>
    <row r="86" ht="21" customHeight="1">
      <c r="A86" s="16" t="n"/>
      <c r="B86" s="16" t="n"/>
      <c r="C86" s="28" t="n"/>
      <c r="D86" s="28" t="n"/>
      <c r="E86" s="16" t="n"/>
      <c r="F86" s="16" t="n"/>
      <c r="G86" s="16" t="n"/>
      <c r="H86" s="29" t="n"/>
      <c r="I86" s="29" t="n"/>
      <c r="J86" s="19" t="n"/>
      <c r="K86" s="19" t="n"/>
      <c r="L86" s="19" t="n"/>
      <c r="M86" s="29" t="n"/>
      <c r="N86" s="26">
        <f>IF($B86="","",IF(OR($I86="",$J86="",$J86=0),"",IFERROR($I86/$J86,"")))</f>
        <v/>
      </c>
      <c r="O86" s="12">
        <f>IF($B86="","",IF(OR($J86="",$K86="",$J86=0),"",IFERROR($K86/$J86,"")))</f>
        <v/>
      </c>
      <c r="P86" s="12">
        <f>IF($B86="","",IF(OR($K86="",$L86="",$K86=0),"",IFERROR($L86/$K86,"")))</f>
        <v/>
      </c>
      <c r="Q86" s="30">
        <f>IF($B86="","",IF(OR($I86="",$M86="",$I86=0),"",IFERROR($M86/$I86,"")))</f>
        <v/>
      </c>
      <c r="R86" s="26">
        <f>IF($B86="","",IF(OR($H86="",$I86=""),"",$H86-$I86))</f>
        <v/>
      </c>
      <c r="S86" s="21">
        <f>IF($B86="","",IF(OR($A86="",$C86="",$D86="",$E86="",$F86="",$G86="",$H86=""),"Review setup",IF(COUNTIF($A$4:$A$103,$A86)&gt;1,"Review duplicate ID",IF($D86&lt;$C86,"Review dates",IF(AND($G86="Complete",OR($I86="",$J86="",$K86="",$L86="",$M86="")),"Review results",IF(OR($H86&lt;0,$I86&lt;0,$J86&lt;0,$K86&lt;0,$L86&lt;0,$M86&lt;0),"Review entries",IF($K86&gt;$J86,"Review bookings",IF($L86&gt;$K86,"Review sales",IF(AND($H86&gt;=0,$I86&gt;$H86*Assumptions!$E$4),"Review spend",IF(AND($J86&gt;0,IFERROR($K86/$J86,0)&lt;Assumptions!$E$5),"Review booking rate",IF(AND($K86&gt;0,IFERROR($L86/$K86,0)&lt;Assumptions!$E$6),"Review close rate","OK")))))))))))</f>
        <v/>
      </c>
    </row>
    <row r="87" ht="21" customHeight="1">
      <c r="A87" s="16" t="n"/>
      <c r="B87" s="16" t="n"/>
      <c r="C87" s="28" t="n"/>
      <c r="D87" s="28" t="n"/>
      <c r="E87" s="16" t="n"/>
      <c r="F87" s="16" t="n"/>
      <c r="G87" s="16" t="n"/>
      <c r="H87" s="29" t="n"/>
      <c r="I87" s="29" t="n"/>
      <c r="J87" s="19" t="n"/>
      <c r="K87" s="19" t="n"/>
      <c r="L87" s="19" t="n"/>
      <c r="M87" s="29" t="n"/>
      <c r="N87" s="25">
        <f>IF($B87="","",IF(OR($I87="",$J87="",$J87=0),"",IFERROR($I87/$J87,"")))</f>
        <v/>
      </c>
      <c r="O87" s="11">
        <f>IF($B87="","",IF(OR($J87="",$K87="",$J87=0),"",IFERROR($K87/$J87,"")))</f>
        <v/>
      </c>
      <c r="P87" s="11">
        <f>IF($B87="","",IF(OR($K87="",$L87="",$K87=0),"",IFERROR($L87/$K87,"")))</f>
        <v/>
      </c>
      <c r="Q87" s="27">
        <f>IF($B87="","",IF(OR($I87="",$M87="",$I87=0),"",IFERROR($M87/$I87,"")))</f>
        <v/>
      </c>
      <c r="R87" s="25">
        <f>IF($B87="","",IF(OR($H87="",$I87=""),"",$H87-$I87))</f>
        <v/>
      </c>
      <c r="S87" s="22">
        <f>IF($B87="","",IF(OR($A87="",$C87="",$D87="",$E87="",$F87="",$G87="",$H87=""),"Review setup",IF(COUNTIF($A$4:$A$103,$A87)&gt;1,"Review duplicate ID",IF($D87&lt;$C87,"Review dates",IF(AND($G87="Complete",OR($I87="",$J87="",$K87="",$L87="",$M87="")),"Review results",IF(OR($H87&lt;0,$I87&lt;0,$J87&lt;0,$K87&lt;0,$L87&lt;0,$M87&lt;0),"Review entries",IF($K87&gt;$J87,"Review bookings",IF($L87&gt;$K87,"Review sales",IF(AND($H87&gt;=0,$I87&gt;$H87*Assumptions!$E$4),"Review spend",IF(AND($J87&gt;0,IFERROR($K87/$J87,0)&lt;Assumptions!$E$5),"Review booking rate",IF(AND($K87&gt;0,IFERROR($L87/$K87,0)&lt;Assumptions!$E$6),"Review close rate","OK")))))))))))</f>
        <v/>
      </c>
    </row>
    <row r="88" ht="21" customHeight="1">
      <c r="A88" s="16" t="n"/>
      <c r="B88" s="16" t="n"/>
      <c r="C88" s="28" t="n"/>
      <c r="D88" s="28" t="n"/>
      <c r="E88" s="16" t="n"/>
      <c r="F88" s="16" t="n"/>
      <c r="G88" s="16" t="n"/>
      <c r="H88" s="29" t="n"/>
      <c r="I88" s="29" t="n"/>
      <c r="J88" s="19" t="n"/>
      <c r="K88" s="19" t="n"/>
      <c r="L88" s="19" t="n"/>
      <c r="M88" s="29" t="n"/>
      <c r="N88" s="26">
        <f>IF($B88="","",IF(OR($I88="",$J88="",$J88=0),"",IFERROR($I88/$J88,"")))</f>
        <v/>
      </c>
      <c r="O88" s="12">
        <f>IF($B88="","",IF(OR($J88="",$K88="",$J88=0),"",IFERROR($K88/$J88,"")))</f>
        <v/>
      </c>
      <c r="P88" s="12">
        <f>IF($B88="","",IF(OR($K88="",$L88="",$K88=0),"",IFERROR($L88/$K88,"")))</f>
        <v/>
      </c>
      <c r="Q88" s="30">
        <f>IF($B88="","",IF(OR($I88="",$M88="",$I88=0),"",IFERROR($M88/$I88,"")))</f>
        <v/>
      </c>
      <c r="R88" s="26">
        <f>IF($B88="","",IF(OR($H88="",$I88=""),"",$H88-$I88))</f>
        <v/>
      </c>
      <c r="S88" s="21">
        <f>IF($B88="","",IF(OR($A88="",$C88="",$D88="",$E88="",$F88="",$G88="",$H88=""),"Review setup",IF(COUNTIF($A$4:$A$103,$A88)&gt;1,"Review duplicate ID",IF($D88&lt;$C88,"Review dates",IF(AND($G88="Complete",OR($I88="",$J88="",$K88="",$L88="",$M88="")),"Review results",IF(OR($H88&lt;0,$I88&lt;0,$J88&lt;0,$K88&lt;0,$L88&lt;0,$M88&lt;0),"Review entries",IF($K88&gt;$J88,"Review bookings",IF($L88&gt;$K88,"Review sales",IF(AND($H88&gt;=0,$I88&gt;$H88*Assumptions!$E$4),"Review spend",IF(AND($J88&gt;0,IFERROR($K88/$J88,0)&lt;Assumptions!$E$5),"Review booking rate",IF(AND($K88&gt;0,IFERROR($L88/$K88,0)&lt;Assumptions!$E$6),"Review close rate","OK")))))))))))</f>
        <v/>
      </c>
    </row>
    <row r="89" ht="21" customHeight="1">
      <c r="A89" s="16" t="n"/>
      <c r="B89" s="16" t="n"/>
      <c r="C89" s="28" t="n"/>
      <c r="D89" s="28" t="n"/>
      <c r="E89" s="16" t="n"/>
      <c r="F89" s="16" t="n"/>
      <c r="G89" s="16" t="n"/>
      <c r="H89" s="29" t="n"/>
      <c r="I89" s="29" t="n"/>
      <c r="J89" s="19" t="n"/>
      <c r="K89" s="19" t="n"/>
      <c r="L89" s="19" t="n"/>
      <c r="M89" s="29" t="n"/>
      <c r="N89" s="25">
        <f>IF($B89="","",IF(OR($I89="",$J89="",$J89=0),"",IFERROR($I89/$J89,"")))</f>
        <v/>
      </c>
      <c r="O89" s="11">
        <f>IF($B89="","",IF(OR($J89="",$K89="",$J89=0),"",IFERROR($K89/$J89,"")))</f>
        <v/>
      </c>
      <c r="P89" s="11">
        <f>IF($B89="","",IF(OR($K89="",$L89="",$K89=0),"",IFERROR($L89/$K89,"")))</f>
        <v/>
      </c>
      <c r="Q89" s="27">
        <f>IF($B89="","",IF(OR($I89="",$M89="",$I89=0),"",IFERROR($M89/$I89,"")))</f>
        <v/>
      </c>
      <c r="R89" s="25">
        <f>IF($B89="","",IF(OR($H89="",$I89=""),"",$H89-$I89))</f>
        <v/>
      </c>
      <c r="S89" s="22">
        <f>IF($B89="","",IF(OR($A89="",$C89="",$D89="",$E89="",$F89="",$G89="",$H89=""),"Review setup",IF(COUNTIF($A$4:$A$103,$A89)&gt;1,"Review duplicate ID",IF($D89&lt;$C89,"Review dates",IF(AND($G89="Complete",OR($I89="",$J89="",$K89="",$L89="",$M89="")),"Review results",IF(OR($H89&lt;0,$I89&lt;0,$J89&lt;0,$K89&lt;0,$L89&lt;0,$M89&lt;0),"Review entries",IF($K89&gt;$J89,"Review bookings",IF($L89&gt;$K89,"Review sales",IF(AND($H89&gt;=0,$I89&gt;$H89*Assumptions!$E$4),"Review spend",IF(AND($J89&gt;0,IFERROR($K89/$J89,0)&lt;Assumptions!$E$5),"Review booking rate",IF(AND($K89&gt;0,IFERROR($L89/$K89,0)&lt;Assumptions!$E$6),"Review close rate","OK")))))))))))</f>
        <v/>
      </c>
    </row>
    <row r="90" ht="21" customHeight="1">
      <c r="A90" s="16" t="n"/>
      <c r="B90" s="16" t="n"/>
      <c r="C90" s="28" t="n"/>
      <c r="D90" s="28" t="n"/>
      <c r="E90" s="16" t="n"/>
      <c r="F90" s="16" t="n"/>
      <c r="G90" s="16" t="n"/>
      <c r="H90" s="29" t="n"/>
      <c r="I90" s="29" t="n"/>
      <c r="J90" s="19" t="n"/>
      <c r="K90" s="19" t="n"/>
      <c r="L90" s="19" t="n"/>
      <c r="M90" s="29" t="n"/>
      <c r="N90" s="26">
        <f>IF($B90="","",IF(OR($I90="",$J90="",$J90=0),"",IFERROR($I90/$J90,"")))</f>
        <v/>
      </c>
      <c r="O90" s="12">
        <f>IF($B90="","",IF(OR($J90="",$K90="",$J90=0),"",IFERROR($K90/$J90,"")))</f>
        <v/>
      </c>
      <c r="P90" s="12">
        <f>IF($B90="","",IF(OR($K90="",$L90="",$K90=0),"",IFERROR($L90/$K90,"")))</f>
        <v/>
      </c>
      <c r="Q90" s="30">
        <f>IF($B90="","",IF(OR($I90="",$M90="",$I90=0),"",IFERROR($M90/$I90,"")))</f>
        <v/>
      </c>
      <c r="R90" s="26">
        <f>IF($B90="","",IF(OR($H90="",$I90=""),"",$H90-$I90))</f>
        <v/>
      </c>
      <c r="S90" s="21">
        <f>IF($B90="","",IF(OR($A90="",$C90="",$D90="",$E90="",$F90="",$G90="",$H90=""),"Review setup",IF(COUNTIF($A$4:$A$103,$A90)&gt;1,"Review duplicate ID",IF($D90&lt;$C90,"Review dates",IF(AND($G90="Complete",OR($I90="",$J90="",$K90="",$L90="",$M90="")),"Review results",IF(OR($H90&lt;0,$I90&lt;0,$J90&lt;0,$K90&lt;0,$L90&lt;0,$M90&lt;0),"Review entries",IF($K90&gt;$J90,"Review bookings",IF($L90&gt;$K90,"Review sales",IF(AND($H90&gt;=0,$I90&gt;$H90*Assumptions!$E$4),"Review spend",IF(AND($J90&gt;0,IFERROR($K90/$J90,0)&lt;Assumptions!$E$5),"Review booking rate",IF(AND($K90&gt;0,IFERROR($L90/$K90,0)&lt;Assumptions!$E$6),"Review close rate","OK")))))))))))</f>
        <v/>
      </c>
    </row>
    <row r="91" ht="21" customHeight="1">
      <c r="A91" s="16" t="n"/>
      <c r="B91" s="16" t="n"/>
      <c r="C91" s="28" t="n"/>
      <c r="D91" s="28" t="n"/>
      <c r="E91" s="16" t="n"/>
      <c r="F91" s="16" t="n"/>
      <c r="G91" s="16" t="n"/>
      <c r="H91" s="29" t="n"/>
      <c r="I91" s="29" t="n"/>
      <c r="J91" s="19" t="n"/>
      <c r="K91" s="19" t="n"/>
      <c r="L91" s="19" t="n"/>
      <c r="M91" s="29" t="n"/>
      <c r="N91" s="25">
        <f>IF($B91="","",IF(OR($I91="",$J91="",$J91=0),"",IFERROR($I91/$J91,"")))</f>
        <v/>
      </c>
      <c r="O91" s="11">
        <f>IF($B91="","",IF(OR($J91="",$K91="",$J91=0),"",IFERROR($K91/$J91,"")))</f>
        <v/>
      </c>
      <c r="P91" s="11">
        <f>IF($B91="","",IF(OR($K91="",$L91="",$K91=0),"",IFERROR($L91/$K91,"")))</f>
        <v/>
      </c>
      <c r="Q91" s="27">
        <f>IF($B91="","",IF(OR($I91="",$M91="",$I91=0),"",IFERROR($M91/$I91,"")))</f>
        <v/>
      </c>
      <c r="R91" s="25">
        <f>IF($B91="","",IF(OR($H91="",$I91=""),"",$H91-$I91))</f>
        <v/>
      </c>
      <c r="S91" s="22">
        <f>IF($B91="","",IF(OR($A91="",$C91="",$D91="",$E91="",$F91="",$G91="",$H91=""),"Review setup",IF(COUNTIF($A$4:$A$103,$A91)&gt;1,"Review duplicate ID",IF($D91&lt;$C91,"Review dates",IF(AND($G91="Complete",OR($I91="",$J91="",$K91="",$L91="",$M91="")),"Review results",IF(OR($H91&lt;0,$I91&lt;0,$J91&lt;0,$K91&lt;0,$L91&lt;0,$M91&lt;0),"Review entries",IF($K91&gt;$J91,"Review bookings",IF($L91&gt;$K91,"Review sales",IF(AND($H91&gt;=0,$I91&gt;$H91*Assumptions!$E$4),"Review spend",IF(AND($J91&gt;0,IFERROR($K91/$J91,0)&lt;Assumptions!$E$5),"Review booking rate",IF(AND($K91&gt;0,IFERROR($L91/$K91,0)&lt;Assumptions!$E$6),"Review close rate","OK")))))))))))</f>
        <v/>
      </c>
    </row>
    <row r="92" ht="21" customHeight="1">
      <c r="A92" s="16" t="n"/>
      <c r="B92" s="16" t="n"/>
      <c r="C92" s="28" t="n"/>
      <c r="D92" s="28" t="n"/>
      <c r="E92" s="16" t="n"/>
      <c r="F92" s="16" t="n"/>
      <c r="G92" s="16" t="n"/>
      <c r="H92" s="29" t="n"/>
      <c r="I92" s="29" t="n"/>
      <c r="J92" s="19" t="n"/>
      <c r="K92" s="19" t="n"/>
      <c r="L92" s="19" t="n"/>
      <c r="M92" s="29" t="n"/>
      <c r="N92" s="26">
        <f>IF($B92="","",IF(OR($I92="",$J92="",$J92=0),"",IFERROR($I92/$J92,"")))</f>
        <v/>
      </c>
      <c r="O92" s="12">
        <f>IF($B92="","",IF(OR($J92="",$K92="",$J92=0),"",IFERROR($K92/$J92,"")))</f>
        <v/>
      </c>
      <c r="P92" s="12">
        <f>IF($B92="","",IF(OR($K92="",$L92="",$K92=0),"",IFERROR($L92/$K92,"")))</f>
        <v/>
      </c>
      <c r="Q92" s="30">
        <f>IF($B92="","",IF(OR($I92="",$M92="",$I92=0),"",IFERROR($M92/$I92,"")))</f>
        <v/>
      </c>
      <c r="R92" s="26">
        <f>IF($B92="","",IF(OR($H92="",$I92=""),"",$H92-$I92))</f>
        <v/>
      </c>
      <c r="S92" s="21">
        <f>IF($B92="","",IF(OR($A92="",$C92="",$D92="",$E92="",$F92="",$G92="",$H92=""),"Review setup",IF(COUNTIF($A$4:$A$103,$A92)&gt;1,"Review duplicate ID",IF($D92&lt;$C92,"Review dates",IF(AND($G92="Complete",OR($I92="",$J92="",$K92="",$L92="",$M92="")),"Review results",IF(OR($H92&lt;0,$I92&lt;0,$J92&lt;0,$K92&lt;0,$L92&lt;0,$M92&lt;0),"Review entries",IF($K92&gt;$J92,"Review bookings",IF($L92&gt;$K92,"Review sales",IF(AND($H92&gt;=0,$I92&gt;$H92*Assumptions!$E$4),"Review spend",IF(AND($J92&gt;0,IFERROR($K92/$J92,0)&lt;Assumptions!$E$5),"Review booking rate",IF(AND($K92&gt;0,IFERROR($L92/$K92,0)&lt;Assumptions!$E$6),"Review close rate","OK")))))))))))</f>
        <v/>
      </c>
    </row>
    <row r="93" ht="21" customHeight="1">
      <c r="A93" s="16" t="n"/>
      <c r="B93" s="16" t="n"/>
      <c r="C93" s="28" t="n"/>
      <c r="D93" s="28" t="n"/>
      <c r="E93" s="16" t="n"/>
      <c r="F93" s="16" t="n"/>
      <c r="G93" s="16" t="n"/>
      <c r="H93" s="29" t="n"/>
      <c r="I93" s="29" t="n"/>
      <c r="J93" s="19" t="n"/>
      <c r="K93" s="19" t="n"/>
      <c r="L93" s="19" t="n"/>
      <c r="M93" s="29" t="n"/>
      <c r="N93" s="25">
        <f>IF($B93="","",IF(OR($I93="",$J93="",$J93=0),"",IFERROR($I93/$J93,"")))</f>
        <v/>
      </c>
      <c r="O93" s="11">
        <f>IF($B93="","",IF(OR($J93="",$K93="",$J93=0),"",IFERROR($K93/$J93,"")))</f>
        <v/>
      </c>
      <c r="P93" s="11">
        <f>IF($B93="","",IF(OR($K93="",$L93="",$K93=0),"",IFERROR($L93/$K93,"")))</f>
        <v/>
      </c>
      <c r="Q93" s="27">
        <f>IF($B93="","",IF(OR($I93="",$M93="",$I93=0),"",IFERROR($M93/$I93,"")))</f>
        <v/>
      </c>
      <c r="R93" s="25">
        <f>IF($B93="","",IF(OR($H93="",$I93=""),"",$H93-$I93))</f>
        <v/>
      </c>
      <c r="S93" s="22">
        <f>IF($B93="","",IF(OR($A93="",$C93="",$D93="",$E93="",$F93="",$G93="",$H93=""),"Review setup",IF(COUNTIF($A$4:$A$103,$A93)&gt;1,"Review duplicate ID",IF($D93&lt;$C93,"Review dates",IF(AND($G93="Complete",OR($I93="",$J93="",$K93="",$L93="",$M93="")),"Review results",IF(OR($H93&lt;0,$I93&lt;0,$J93&lt;0,$K93&lt;0,$L93&lt;0,$M93&lt;0),"Review entries",IF($K93&gt;$J93,"Review bookings",IF($L93&gt;$K93,"Review sales",IF(AND($H93&gt;=0,$I93&gt;$H93*Assumptions!$E$4),"Review spend",IF(AND($J93&gt;0,IFERROR($K93/$J93,0)&lt;Assumptions!$E$5),"Review booking rate",IF(AND($K93&gt;0,IFERROR($L93/$K93,0)&lt;Assumptions!$E$6),"Review close rate","OK")))))))))))</f>
        <v/>
      </c>
    </row>
    <row r="94" ht="21" customHeight="1">
      <c r="A94" s="16" t="n"/>
      <c r="B94" s="16" t="n"/>
      <c r="C94" s="28" t="n"/>
      <c r="D94" s="28" t="n"/>
      <c r="E94" s="16" t="n"/>
      <c r="F94" s="16" t="n"/>
      <c r="G94" s="16" t="n"/>
      <c r="H94" s="29" t="n"/>
      <c r="I94" s="29" t="n"/>
      <c r="J94" s="19" t="n"/>
      <c r="K94" s="19" t="n"/>
      <c r="L94" s="19" t="n"/>
      <c r="M94" s="29" t="n"/>
      <c r="N94" s="26">
        <f>IF($B94="","",IF(OR($I94="",$J94="",$J94=0),"",IFERROR($I94/$J94,"")))</f>
        <v/>
      </c>
      <c r="O94" s="12">
        <f>IF($B94="","",IF(OR($J94="",$K94="",$J94=0),"",IFERROR($K94/$J94,"")))</f>
        <v/>
      </c>
      <c r="P94" s="12">
        <f>IF($B94="","",IF(OR($K94="",$L94="",$K94=0),"",IFERROR($L94/$K94,"")))</f>
        <v/>
      </c>
      <c r="Q94" s="30">
        <f>IF($B94="","",IF(OR($I94="",$M94="",$I94=0),"",IFERROR($M94/$I94,"")))</f>
        <v/>
      </c>
      <c r="R94" s="26">
        <f>IF($B94="","",IF(OR($H94="",$I94=""),"",$H94-$I94))</f>
        <v/>
      </c>
      <c r="S94" s="21">
        <f>IF($B94="","",IF(OR($A94="",$C94="",$D94="",$E94="",$F94="",$G94="",$H94=""),"Review setup",IF(COUNTIF($A$4:$A$103,$A94)&gt;1,"Review duplicate ID",IF($D94&lt;$C94,"Review dates",IF(AND($G94="Complete",OR($I94="",$J94="",$K94="",$L94="",$M94="")),"Review results",IF(OR($H94&lt;0,$I94&lt;0,$J94&lt;0,$K94&lt;0,$L94&lt;0,$M94&lt;0),"Review entries",IF($K94&gt;$J94,"Review bookings",IF($L94&gt;$K94,"Review sales",IF(AND($H94&gt;=0,$I94&gt;$H94*Assumptions!$E$4),"Review spend",IF(AND($J94&gt;0,IFERROR($K94/$J94,0)&lt;Assumptions!$E$5),"Review booking rate",IF(AND($K94&gt;0,IFERROR($L94/$K94,0)&lt;Assumptions!$E$6),"Review close rate","OK")))))))))))</f>
        <v/>
      </c>
    </row>
    <row r="95" ht="21" customHeight="1">
      <c r="A95" s="16" t="n"/>
      <c r="B95" s="16" t="n"/>
      <c r="C95" s="28" t="n"/>
      <c r="D95" s="28" t="n"/>
      <c r="E95" s="16" t="n"/>
      <c r="F95" s="16" t="n"/>
      <c r="G95" s="16" t="n"/>
      <c r="H95" s="29" t="n"/>
      <c r="I95" s="29" t="n"/>
      <c r="J95" s="19" t="n"/>
      <c r="K95" s="19" t="n"/>
      <c r="L95" s="19" t="n"/>
      <c r="M95" s="29" t="n"/>
      <c r="N95" s="25">
        <f>IF($B95="","",IF(OR($I95="",$J95="",$J95=0),"",IFERROR($I95/$J95,"")))</f>
        <v/>
      </c>
      <c r="O95" s="11">
        <f>IF($B95="","",IF(OR($J95="",$K95="",$J95=0),"",IFERROR($K95/$J95,"")))</f>
        <v/>
      </c>
      <c r="P95" s="11">
        <f>IF($B95="","",IF(OR($K95="",$L95="",$K95=0),"",IFERROR($L95/$K95,"")))</f>
        <v/>
      </c>
      <c r="Q95" s="27">
        <f>IF($B95="","",IF(OR($I95="",$M95="",$I95=0),"",IFERROR($M95/$I95,"")))</f>
        <v/>
      </c>
      <c r="R95" s="25">
        <f>IF($B95="","",IF(OR($H95="",$I95=""),"",$H95-$I95))</f>
        <v/>
      </c>
      <c r="S95" s="22">
        <f>IF($B95="","",IF(OR($A95="",$C95="",$D95="",$E95="",$F95="",$G95="",$H95=""),"Review setup",IF(COUNTIF($A$4:$A$103,$A95)&gt;1,"Review duplicate ID",IF($D95&lt;$C95,"Review dates",IF(AND($G95="Complete",OR($I95="",$J95="",$K95="",$L95="",$M95="")),"Review results",IF(OR($H95&lt;0,$I95&lt;0,$J95&lt;0,$K95&lt;0,$L95&lt;0,$M95&lt;0),"Review entries",IF($K95&gt;$J95,"Review bookings",IF($L95&gt;$K95,"Review sales",IF(AND($H95&gt;=0,$I95&gt;$H95*Assumptions!$E$4),"Review spend",IF(AND($J95&gt;0,IFERROR($K95/$J95,0)&lt;Assumptions!$E$5),"Review booking rate",IF(AND($K95&gt;0,IFERROR($L95/$K95,0)&lt;Assumptions!$E$6),"Review close rate","OK")))))))))))</f>
        <v/>
      </c>
    </row>
    <row r="96" ht="21" customHeight="1">
      <c r="A96" s="16" t="n"/>
      <c r="B96" s="16" t="n"/>
      <c r="C96" s="28" t="n"/>
      <c r="D96" s="28" t="n"/>
      <c r="E96" s="16" t="n"/>
      <c r="F96" s="16" t="n"/>
      <c r="G96" s="16" t="n"/>
      <c r="H96" s="29" t="n"/>
      <c r="I96" s="29" t="n"/>
      <c r="J96" s="19" t="n"/>
      <c r="K96" s="19" t="n"/>
      <c r="L96" s="19" t="n"/>
      <c r="M96" s="29" t="n"/>
      <c r="N96" s="26">
        <f>IF($B96="","",IF(OR($I96="",$J96="",$J96=0),"",IFERROR($I96/$J96,"")))</f>
        <v/>
      </c>
      <c r="O96" s="12">
        <f>IF($B96="","",IF(OR($J96="",$K96="",$J96=0),"",IFERROR($K96/$J96,"")))</f>
        <v/>
      </c>
      <c r="P96" s="12">
        <f>IF($B96="","",IF(OR($K96="",$L96="",$K96=0),"",IFERROR($L96/$K96,"")))</f>
        <v/>
      </c>
      <c r="Q96" s="30">
        <f>IF($B96="","",IF(OR($I96="",$M96="",$I96=0),"",IFERROR($M96/$I96,"")))</f>
        <v/>
      </c>
      <c r="R96" s="26">
        <f>IF($B96="","",IF(OR($H96="",$I96=""),"",$H96-$I96))</f>
        <v/>
      </c>
      <c r="S96" s="21">
        <f>IF($B96="","",IF(OR($A96="",$C96="",$D96="",$E96="",$F96="",$G96="",$H96=""),"Review setup",IF(COUNTIF($A$4:$A$103,$A96)&gt;1,"Review duplicate ID",IF($D96&lt;$C96,"Review dates",IF(AND($G96="Complete",OR($I96="",$J96="",$K96="",$L96="",$M96="")),"Review results",IF(OR($H96&lt;0,$I96&lt;0,$J96&lt;0,$K96&lt;0,$L96&lt;0,$M96&lt;0),"Review entries",IF($K96&gt;$J96,"Review bookings",IF($L96&gt;$K96,"Review sales",IF(AND($H96&gt;=0,$I96&gt;$H96*Assumptions!$E$4),"Review spend",IF(AND($J96&gt;0,IFERROR($K96/$J96,0)&lt;Assumptions!$E$5),"Review booking rate",IF(AND($K96&gt;0,IFERROR($L96/$K96,0)&lt;Assumptions!$E$6),"Review close rate","OK")))))))))))</f>
        <v/>
      </c>
    </row>
    <row r="97" ht="21" customHeight="1">
      <c r="A97" s="16" t="n"/>
      <c r="B97" s="16" t="n"/>
      <c r="C97" s="28" t="n"/>
      <c r="D97" s="28" t="n"/>
      <c r="E97" s="16" t="n"/>
      <c r="F97" s="16" t="n"/>
      <c r="G97" s="16" t="n"/>
      <c r="H97" s="29" t="n"/>
      <c r="I97" s="29" t="n"/>
      <c r="J97" s="19" t="n"/>
      <c r="K97" s="19" t="n"/>
      <c r="L97" s="19" t="n"/>
      <c r="M97" s="29" t="n"/>
      <c r="N97" s="25">
        <f>IF($B97="","",IF(OR($I97="",$J97="",$J97=0),"",IFERROR($I97/$J97,"")))</f>
        <v/>
      </c>
      <c r="O97" s="11">
        <f>IF($B97="","",IF(OR($J97="",$K97="",$J97=0),"",IFERROR($K97/$J97,"")))</f>
        <v/>
      </c>
      <c r="P97" s="11">
        <f>IF($B97="","",IF(OR($K97="",$L97="",$K97=0),"",IFERROR($L97/$K97,"")))</f>
        <v/>
      </c>
      <c r="Q97" s="27">
        <f>IF($B97="","",IF(OR($I97="",$M97="",$I97=0),"",IFERROR($M97/$I97,"")))</f>
        <v/>
      </c>
      <c r="R97" s="25">
        <f>IF($B97="","",IF(OR($H97="",$I97=""),"",$H97-$I97))</f>
        <v/>
      </c>
      <c r="S97" s="22">
        <f>IF($B97="","",IF(OR($A97="",$C97="",$D97="",$E97="",$F97="",$G97="",$H97=""),"Review setup",IF(COUNTIF($A$4:$A$103,$A97)&gt;1,"Review duplicate ID",IF($D97&lt;$C97,"Review dates",IF(AND($G97="Complete",OR($I97="",$J97="",$K97="",$L97="",$M97="")),"Review results",IF(OR($H97&lt;0,$I97&lt;0,$J97&lt;0,$K97&lt;0,$L97&lt;0,$M97&lt;0),"Review entries",IF($K97&gt;$J97,"Review bookings",IF($L97&gt;$K97,"Review sales",IF(AND($H97&gt;=0,$I97&gt;$H97*Assumptions!$E$4),"Review spend",IF(AND($J97&gt;0,IFERROR($K97/$J97,0)&lt;Assumptions!$E$5),"Review booking rate",IF(AND($K97&gt;0,IFERROR($L97/$K97,0)&lt;Assumptions!$E$6),"Review close rate","OK")))))))))))</f>
        <v/>
      </c>
    </row>
    <row r="98" ht="21" customHeight="1">
      <c r="A98" s="16" t="n"/>
      <c r="B98" s="16" t="n"/>
      <c r="C98" s="28" t="n"/>
      <c r="D98" s="28" t="n"/>
      <c r="E98" s="16" t="n"/>
      <c r="F98" s="16" t="n"/>
      <c r="G98" s="16" t="n"/>
      <c r="H98" s="29" t="n"/>
      <c r="I98" s="29" t="n"/>
      <c r="J98" s="19" t="n"/>
      <c r="K98" s="19" t="n"/>
      <c r="L98" s="19" t="n"/>
      <c r="M98" s="29" t="n"/>
      <c r="N98" s="26">
        <f>IF($B98="","",IF(OR($I98="",$J98="",$J98=0),"",IFERROR($I98/$J98,"")))</f>
        <v/>
      </c>
      <c r="O98" s="12">
        <f>IF($B98="","",IF(OR($J98="",$K98="",$J98=0),"",IFERROR($K98/$J98,"")))</f>
        <v/>
      </c>
      <c r="P98" s="12">
        <f>IF($B98="","",IF(OR($K98="",$L98="",$K98=0),"",IFERROR($L98/$K98,"")))</f>
        <v/>
      </c>
      <c r="Q98" s="30">
        <f>IF($B98="","",IF(OR($I98="",$M98="",$I98=0),"",IFERROR($M98/$I98,"")))</f>
        <v/>
      </c>
      <c r="R98" s="26">
        <f>IF($B98="","",IF(OR($H98="",$I98=""),"",$H98-$I98))</f>
        <v/>
      </c>
      <c r="S98" s="21">
        <f>IF($B98="","",IF(OR($A98="",$C98="",$D98="",$E98="",$F98="",$G98="",$H98=""),"Review setup",IF(COUNTIF($A$4:$A$103,$A98)&gt;1,"Review duplicate ID",IF($D98&lt;$C98,"Review dates",IF(AND($G98="Complete",OR($I98="",$J98="",$K98="",$L98="",$M98="")),"Review results",IF(OR($H98&lt;0,$I98&lt;0,$J98&lt;0,$K98&lt;0,$L98&lt;0,$M98&lt;0),"Review entries",IF($K98&gt;$J98,"Review bookings",IF($L98&gt;$K98,"Review sales",IF(AND($H98&gt;=0,$I98&gt;$H98*Assumptions!$E$4),"Review spend",IF(AND($J98&gt;0,IFERROR($K98/$J98,0)&lt;Assumptions!$E$5),"Review booking rate",IF(AND($K98&gt;0,IFERROR($L98/$K98,0)&lt;Assumptions!$E$6),"Review close rate","OK")))))))))))</f>
        <v/>
      </c>
    </row>
    <row r="99" ht="21" customHeight="1">
      <c r="A99" s="16" t="n"/>
      <c r="B99" s="16" t="n"/>
      <c r="C99" s="28" t="n"/>
      <c r="D99" s="28" t="n"/>
      <c r="E99" s="16" t="n"/>
      <c r="F99" s="16" t="n"/>
      <c r="G99" s="16" t="n"/>
      <c r="H99" s="29" t="n"/>
      <c r="I99" s="29" t="n"/>
      <c r="J99" s="19" t="n"/>
      <c r="K99" s="19" t="n"/>
      <c r="L99" s="19" t="n"/>
      <c r="M99" s="29" t="n"/>
      <c r="N99" s="25">
        <f>IF($B99="","",IF(OR($I99="",$J99="",$J99=0),"",IFERROR($I99/$J99,"")))</f>
        <v/>
      </c>
      <c r="O99" s="11">
        <f>IF($B99="","",IF(OR($J99="",$K99="",$J99=0),"",IFERROR($K99/$J99,"")))</f>
        <v/>
      </c>
      <c r="P99" s="11">
        <f>IF($B99="","",IF(OR($K99="",$L99="",$K99=0),"",IFERROR($L99/$K99,"")))</f>
        <v/>
      </c>
      <c r="Q99" s="27">
        <f>IF($B99="","",IF(OR($I99="",$M99="",$I99=0),"",IFERROR($M99/$I99,"")))</f>
        <v/>
      </c>
      <c r="R99" s="25">
        <f>IF($B99="","",IF(OR($H99="",$I99=""),"",$H99-$I99))</f>
        <v/>
      </c>
      <c r="S99" s="22">
        <f>IF($B99="","",IF(OR($A99="",$C99="",$D99="",$E99="",$F99="",$G99="",$H99=""),"Review setup",IF(COUNTIF($A$4:$A$103,$A99)&gt;1,"Review duplicate ID",IF($D99&lt;$C99,"Review dates",IF(AND($G99="Complete",OR($I99="",$J99="",$K99="",$L99="",$M99="")),"Review results",IF(OR($H99&lt;0,$I99&lt;0,$J99&lt;0,$K99&lt;0,$L99&lt;0,$M99&lt;0),"Review entries",IF($K99&gt;$J99,"Review bookings",IF($L99&gt;$K99,"Review sales",IF(AND($H99&gt;=0,$I99&gt;$H99*Assumptions!$E$4),"Review spend",IF(AND($J99&gt;0,IFERROR($K99/$J99,0)&lt;Assumptions!$E$5),"Review booking rate",IF(AND($K99&gt;0,IFERROR($L99/$K99,0)&lt;Assumptions!$E$6),"Review close rate","OK")))))))))))</f>
        <v/>
      </c>
    </row>
    <row r="100" ht="21" customHeight="1">
      <c r="A100" s="16" t="n"/>
      <c r="B100" s="16" t="n"/>
      <c r="C100" s="28" t="n"/>
      <c r="D100" s="28" t="n"/>
      <c r="E100" s="16" t="n"/>
      <c r="F100" s="16" t="n"/>
      <c r="G100" s="16" t="n"/>
      <c r="H100" s="29" t="n"/>
      <c r="I100" s="29" t="n"/>
      <c r="J100" s="19" t="n"/>
      <c r="K100" s="19" t="n"/>
      <c r="L100" s="19" t="n"/>
      <c r="M100" s="29" t="n"/>
      <c r="N100" s="26">
        <f>IF($B100="","",IF(OR($I100="",$J100="",$J100=0),"",IFERROR($I100/$J100,"")))</f>
        <v/>
      </c>
      <c r="O100" s="12">
        <f>IF($B100="","",IF(OR($J100="",$K100="",$J100=0),"",IFERROR($K100/$J100,"")))</f>
        <v/>
      </c>
      <c r="P100" s="12">
        <f>IF($B100="","",IF(OR($K100="",$L100="",$K100=0),"",IFERROR($L100/$K100,"")))</f>
        <v/>
      </c>
      <c r="Q100" s="30">
        <f>IF($B100="","",IF(OR($I100="",$M100="",$I100=0),"",IFERROR($M100/$I100,"")))</f>
        <v/>
      </c>
      <c r="R100" s="26">
        <f>IF($B100="","",IF(OR($H100="",$I100=""),"",$H100-$I100))</f>
        <v/>
      </c>
      <c r="S100" s="21">
        <f>IF($B100="","",IF(OR($A100="",$C100="",$D100="",$E100="",$F100="",$G100="",$H100=""),"Review setup",IF(COUNTIF($A$4:$A$103,$A100)&gt;1,"Review duplicate ID",IF($D100&lt;$C100,"Review dates",IF(AND($G100="Complete",OR($I100="",$J100="",$K100="",$L100="",$M100="")),"Review results",IF(OR($H100&lt;0,$I100&lt;0,$J100&lt;0,$K100&lt;0,$L100&lt;0,$M100&lt;0),"Review entries",IF($K100&gt;$J100,"Review bookings",IF($L100&gt;$K100,"Review sales",IF(AND($H100&gt;=0,$I100&gt;$H100*Assumptions!$E$4),"Review spend",IF(AND($J100&gt;0,IFERROR($K100/$J100,0)&lt;Assumptions!$E$5),"Review booking rate",IF(AND($K100&gt;0,IFERROR($L100/$K100,0)&lt;Assumptions!$E$6),"Review close rate","OK")))))))))))</f>
        <v/>
      </c>
    </row>
    <row r="101" ht="21" customHeight="1">
      <c r="A101" s="16" t="n"/>
      <c r="B101" s="16" t="n"/>
      <c r="C101" s="28" t="n"/>
      <c r="D101" s="28" t="n"/>
      <c r="E101" s="16" t="n"/>
      <c r="F101" s="16" t="n"/>
      <c r="G101" s="16" t="n"/>
      <c r="H101" s="29" t="n"/>
      <c r="I101" s="29" t="n"/>
      <c r="J101" s="19" t="n"/>
      <c r="K101" s="19" t="n"/>
      <c r="L101" s="19" t="n"/>
      <c r="M101" s="29" t="n"/>
      <c r="N101" s="25">
        <f>IF($B101="","",IF(OR($I101="",$J101="",$J101=0),"",IFERROR($I101/$J101,"")))</f>
        <v/>
      </c>
      <c r="O101" s="11">
        <f>IF($B101="","",IF(OR($J101="",$K101="",$J101=0),"",IFERROR($K101/$J101,"")))</f>
        <v/>
      </c>
      <c r="P101" s="11">
        <f>IF($B101="","",IF(OR($K101="",$L101="",$K101=0),"",IFERROR($L101/$K101,"")))</f>
        <v/>
      </c>
      <c r="Q101" s="27">
        <f>IF($B101="","",IF(OR($I101="",$M101="",$I101=0),"",IFERROR($M101/$I101,"")))</f>
        <v/>
      </c>
      <c r="R101" s="25">
        <f>IF($B101="","",IF(OR($H101="",$I101=""),"",$H101-$I101))</f>
        <v/>
      </c>
      <c r="S101" s="22">
        <f>IF($B101="","",IF(OR($A101="",$C101="",$D101="",$E101="",$F101="",$G101="",$H101=""),"Review setup",IF(COUNTIF($A$4:$A$103,$A101)&gt;1,"Review duplicate ID",IF($D101&lt;$C101,"Review dates",IF(AND($G101="Complete",OR($I101="",$J101="",$K101="",$L101="",$M101="")),"Review results",IF(OR($H101&lt;0,$I101&lt;0,$J101&lt;0,$K101&lt;0,$L101&lt;0,$M101&lt;0),"Review entries",IF($K101&gt;$J101,"Review bookings",IF($L101&gt;$K101,"Review sales",IF(AND($H101&gt;=0,$I101&gt;$H101*Assumptions!$E$4),"Review spend",IF(AND($J101&gt;0,IFERROR($K101/$J101,0)&lt;Assumptions!$E$5),"Review booking rate",IF(AND($K101&gt;0,IFERROR($L101/$K101,0)&lt;Assumptions!$E$6),"Review close rate","OK")))))))))))</f>
        <v/>
      </c>
    </row>
    <row r="102" ht="21" customHeight="1">
      <c r="A102" s="16" t="n"/>
      <c r="B102" s="16" t="n"/>
      <c r="C102" s="28" t="n"/>
      <c r="D102" s="28" t="n"/>
      <c r="E102" s="16" t="n"/>
      <c r="F102" s="16" t="n"/>
      <c r="G102" s="16" t="n"/>
      <c r="H102" s="29" t="n"/>
      <c r="I102" s="29" t="n"/>
      <c r="J102" s="19" t="n"/>
      <c r="K102" s="19" t="n"/>
      <c r="L102" s="19" t="n"/>
      <c r="M102" s="29" t="n"/>
      <c r="N102" s="26">
        <f>IF($B102="","",IF(OR($I102="",$J102="",$J102=0),"",IFERROR($I102/$J102,"")))</f>
        <v/>
      </c>
      <c r="O102" s="12">
        <f>IF($B102="","",IF(OR($J102="",$K102="",$J102=0),"",IFERROR($K102/$J102,"")))</f>
        <v/>
      </c>
      <c r="P102" s="12">
        <f>IF($B102="","",IF(OR($K102="",$L102="",$K102=0),"",IFERROR($L102/$K102,"")))</f>
        <v/>
      </c>
      <c r="Q102" s="30">
        <f>IF($B102="","",IF(OR($I102="",$M102="",$I102=0),"",IFERROR($M102/$I102,"")))</f>
        <v/>
      </c>
      <c r="R102" s="26">
        <f>IF($B102="","",IF(OR($H102="",$I102=""),"",$H102-$I102))</f>
        <v/>
      </c>
      <c r="S102" s="21">
        <f>IF($B102="","",IF(OR($A102="",$C102="",$D102="",$E102="",$F102="",$G102="",$H102=""),"Review setup",IF(COUNTIF($A$4:$A$103,$A102)&gt;1,"Review duplicate ID",IF($D102&lt;$C102,"Review dates",IF(AND($G102="Complete",OR($I102="",$J102="",$K102="",$L102="",$M102="")),"Review results",IF(OR($H102&lt;0,$I102&lt;0,$J102&lt;0,$K102&lt;0,$L102&lt;0,$M102&lt;0),"Review entries",IF($K102&gt;$J102,"Review bookings",IF($L102&gt;$K102,"Review sales",IF(AND($H102&gt;=0,$I102&gt;$H102*Assumptions!$E$4),"Review spend",IF(AND($J102&gt;0,IFERROR($K102/$J102,0)&lt;Assumptions!$E$5),"Review booking rate",IF(AND($K102&gt;0,IFERROR($L102/$K102,0)&lt;Assumptions!$E$6),"Review close rate","OK")))))))))))</f>
        <v/>
      </c>
    </row>
    <row r="103" ht="21" customHeight="1">
      <c r="A103" s="16" t="n"/>
      <c r="B103" s="16" t="n"/>
      <c r="C103" s="28" t="n"/>
      <c r="D103" s="28" t="n"/>
      <c r="E103" s="16" t="n"/>
      <c r="F103" s="16" t="n"/>
      <c r="G103" s="16" t="n"/>
      <c r="H103" s="29" t="n"/>
      <c r="I103" s="29" t="n"/>
      <c r="J103" s="19" t="n"/>
      <c r="K103" s="19" t="n"/>
      <c r="L103" s="19" t="n"/>
      <c r="M103" s="29" t="n"/>
      <c r="N103" s="25">
        <f>IF($B103="","",IF(OR($I103="",$J103="",$J103=0),"",IFERROR($I103/$J103,"")))</f>
        <v/>
      </c>
      <c r="O103" s="11">
        <f>IF($B103="","",IF(OR($J103="",$K103="",$J103=0),"",IFERROR($K103/$J103,"")))</f>
        <v/>
      </c>
      <c r="P103" s="11">
        <f>IF($B103="","",IF(OR($K103="",$L103="",$K103=0),"",IFERROR($L103/$K103,"")))</f>
        <v/>
      </c>
      <c r="Q103" s="27">
        <f>IF($B103="","",IF(OR($I103="",$M103="",$I103=0),"",IFERROR($M103/$I103,"")))</f>
        <v/>
      </c>
      <c r="R103" s="25">
        <f>IF($B103="","",IF(OR($H103="",$I103=""),"",$H103-$I103))</f>
        <v/>
      </c>
      <c r="S103" s="22">
        <f>IF($B103="","",IF(OR($A103="",$C103="",$D103="",$E103="",$F103="",$G103="",$H103=""),"Review setup",IF(COUNTIF($A$4:$A$103,$A103)&gt;1,"Review duplicate ID",IF($D103&lt;$C103,"Review dates",IF(AND($G103="Complete",OR($I103="",$J103="",$K103="",$L103="",$M103="")),"Review results",IF(OR($H103&lt;0,$I103&lt;0,$J103&lt;0,$K103&lt;0,$L103&lt;0,$M103&lt;0),"Review entries",IF($K103&gt;$J103,"Review bookings",IF($L103&gt;$K103,"Review sales",IF(AND($H103&gt;=0,$I103&gt;$H103*Assumptions!$E$4),"Review spend",IF(AND($J103&gt;0,IFERROR($K103/$J103,0)&lt;Assumptions!$E$5),"Review booking rate",IF(AND($K103&gt;0,IFERROR($L103/$K103,0)&lt;Assumptions!$E$6),"Review close rate","OK")))))))))))</f>
        <v/>
      </c>
    </row>
  </sheetData>
  <autoFilter ref="A3:S103"/>
  <mergeCells count="1">
    <mergeCell ref="A1:S1"/>
  </mergeCells>
  <conditionalFormatting sqref="S4:S103">
    <cfRule type="expression" priority="1" dxfId="1">
      <formula>AND($B4&lt;&gt;"",$S4="OK")</formula>
    </cfRule>
    <cfRule type="expression" priority="2" dxfId="0">
      <formula>AND($B4&lt;&gt;"",LEFT($S4,6)="Review")</formula>
    </cfRule>
  </conditionalFormatting>
  <conditionalFormatting sqref="R4:R103">
    <cfRule type="expression" priority="3" dxfId="0">
      <formula>AND($B4&lt;&gt;"",$R4&lt;0)</formula>
    </cfRule>
  </conditionalFormatting>
  <conditionalFormatting sqref="A4:A103">
    <cfRule type="expression" priority="4" dxfId="0">
      <formula>AND($A4&lt;&gt;"",COUNTIF($A$4:$A$103,$A4)&gt;1)</formula>
    </cfRule>
  </conditionalFormatting>
  <dataValidations count="6">
    <dataValidation sqref="E4:E103" showDropDown="0" showInputMessage="0" showErrorMessage="0" allowBlank="0" errorTitle="Check channel" error="Choose a channel from the editable Assumptions list." promptTitle="Channel" prompt="Select the campaign channel." type="list">
      <formula1>=$T$4:$T$9</formula1>
    </dataValidation>
    <dataValidation sqref="F4:F103" showDropDown="0" showInputMessage="0" showErrorMessage="0" allowBlank="0" errorTitle="Check campaign owner" error="Choose a fictional campaign owner from the Assumptions list." promptTitle="Campaign owner" prompt="Select the person responsible for reviewing the campaign." type="list">
      <formula1>=$U$4:$U$8</formula1>
    </dataValidation>
    <dataValidation sqref="G4:G103" showDropDown="0" showInputMessage="0" showErrorMessage="0" allowBlank="0" errorTitle="Check status" error="Choose a status from the editable Assumptions list." promptTitle="Status" prompt="Select the current campaign status." type="list">
      <formula1>=$V$4:$V$8</formula1>
    </dataValidation>
    <dataValidation sqref="C4:D103" showDropDown="0" showInputMessage="0" showErrorMessage="0" allowBlank="0" errorTitle="Check campaign date" error="Enter a date within the editable date limits on the Assumptions sheet." promptTitle="Campaign date" prompt="Use MM/DD/YYYY within the date limits on the Assumptions sheet." type="date" operator="between">
      <formula1>$W$4</formula1>
      <formula2>$W$5</formula2>
    </dataValidation>
    <dataValidation sqref="H4:I103 M4:M103" showDropDown="0" showInputMessage="0" showErrorMessage="0" allowBlank="0" errorTitle="Check amount" error="Enter a nonnegative US dollar amount." promptTitle="Campaign amount" prompt="Enter an amount of $0.00 or more." type="decimal" operator="greaterThanOrEqual">
      <formula1>0</formula1>
    </dataValidation>
    <dataValidation sqref="J4:L103" showDropDown="0" showInputMessage="0" showErrorMessage="0" allowBlank="0" errorTitle="Check count" error="Enter a whole number of 0 or more." promptTitle="Campaign count" prompt="Enter a nonnegative whole-number count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4" customWidth="1" min="3" max="3"/>
    <col width="24" customWidth="1" min="4" max="4"/>
    <col width="16" customWidth="1" min="5" max="5"/>
    <col width="52" customWidth="1" min="6" max="6"/>
  </cols>
  <sheetData>
    <row r="1" ht="28" customHeight="1">
      <c r="A1" s="1" t="inlineStr">
        <is>
          <t>Pest Control Marketing Campaign Tracker — Assumptions</t>
        </is>
      </c>
    </row>
    <row r="2" ht="24" customHeight="1">
      <c r="A2" s="2" t="inlineStr">
        <is>
          <t>Edit yellow cells as business needs change. Review thresholds are internal planning aids, not guarantees or outside approvals.</t>
        </is>
      </c>
    </row>
    <row r="3" ht="30" customHeight="1">
      <c r="A3" s="3" t="inlineStr">
        <is>
          <t>Channel</t>
        </is>
      </c>
      <c r="B3" s="3" t="inlineStr">
        <is>
          <t>Campaign Owner</t>
        </is>
      </c>
      <c r="C3" s="3" t="inlineStr">
        <is>
          <t>Status</t>
        </is>
      </c>
      <c r="D3" s="4" t="inlineStr">
        <is>
          <t>Review Threshold</t>
        </is>
      </c>
      <c r="E3" s="4" t="inlineStr">
        <is>
          <t>Value</t>
        </is>
      </c>
      <c r="F3" s="4" t="inlineStr">
        <is>
          <t>Purpose</t>
        </is>
      </c>
    </row>
    <row r="4">
      <c r="A4" s="16" t="inlineStr">
        <is>
          <t>Search Ads</t>
        </is>
      </c>
      <c r="B4" s="16" t="inlineStr">
        <is>
          <t>Avery Quill (Fictional)</t>
        </is>
      </c>
      <c r="C4" s="16" t="inlineStr">
        <is>
          <t>Planned</t>
        </is>
      </c>
      <c r="D4" s="15" t="inlineStr">
        <is>
          <t>Budget use limit</t>
        </is>
      </c>
      <c r="E4" s="23" t="n">
        <v>1</v>
      </c>
      <c r="F4" s="15" t="inlineStr">
        <is>
          <t>Flag spend above this share of budget for human review.</t>
        </is>
      </c>
    </row>
    <row r="5">
      <c r="A5" s="16" t="inlineStr">
        <is>
          <t>Direct Mail</t>
        </is>
      </c>
      <c r="B5" s="16" t="inlineStr">
        <is>
          <t>Morgan Vale (Fictional)</t>
        </is>
      </c>
      <c r="C5" s="16" t="inlineStr">
        <is>
          <t>Active</t>
        </is>
      </c>
      <c r="D5" s="14" t="inlineStr">
        <is>
          <t>Minimum booking rate</t>
        </is>
      </c>
      <c r="E5" s="23" t="n">
        <v>0.2</v>
      </c>
      <c r="F5" s="14" t="inlineStr">
        <is>
          <t>Flag lower booked inspections divided by leads.</t>
        </is>
      </c>
    </row>
    <row r="6">
      <c r="A6" s="16" t="inlineStr">
        <is>
          <t>Social Media</t>
        </is>
      </c>
      <c r="B6" s="16" t="inlineStr">
        <is>
          <t>Rowan Pike (Fictional)</t>
        </is>
      </c>
      <c r="C6" s="16" t="inlineStr">
        <is>
          <t>Paused</t>
        </is>
      </c>
      <c r="D6" s="15" t="inlineStr">
        <is>
          <t>Minimum close rate</t>
        </is>
      </c>
      <c r="E6" s="23" t="n">
        <v>0.3</v>
      </c>
      <c r="F6" s="15" t="inlineStr">
        <is>
          <t>Flag lower sales divided by booked inspections.</t>
        </is>
      </c>
    </row>
    <row r="7">
      <c r="A7" s="16" t="inlineStr">
        <is>
          <t>Email</t>
        </is>
      </c>
      <c r="B7" s="16" t="inlineStr">
        <is>
          <t>Casey North (Fictional)</t>
        </is>
      </c>
      <c r="C7" s="16" t="inlineStr">
        <is>
          <t>Complete</t>
        </is>
      </c>
      <c r="D7" s="14" t="inlineStr">
        <is>
          <t>Earliest campaign date</t>
        </is>
      </c>
      <c r="E7" s="31" t="n">
        <v>45658</v>
      </c>
      <c r="F7" s="14" t="inlineStr">
        <is>
          <t>Earliest date accepted by the campaign entry validation.</t>
        </is>
      </c>
    </row>
    <row r="8">
      <c r="A8" s="16" t="inlineStr">
        <is>
          <t>Referral</t>
        </is>
      </c>
      <c r="B8" s="16" t="inlineStr">
        <is>
          <t>Jordan Flint (Fictional)</t>
        </is>
      </c>
      <c r="C8" s="16" t="inlineStr">
        <is>
          <t>Canceled</t>
        </is>
      </c>
      <c r="D8" s="15" t="inlineStr">
        <is>
          <t>Latest campaign date</t>
        </is>
      </c>
      <c r="E8" s="31" t="n">
        <v>47483</v>
      </c>
      <c r="F8" s="15" t="inlineStr">
        <is>
          <t>Latest date accepted by the campaign entry validation.</t>
        </is>
      </c>
    </row>
    <row r="9">
      <c r="A9" s="16" t="inlineStr">
        <is>
          <t>Community Event</t>
        </is>
      </c>
      <c r="B9" s="14" t="n"/>
      <c r="C9" s="14" t="n"/>
      <c r="D9" s="14" t="n"/>
      <c r="E9" s="14" t="n"/>
      <c r="F9" s="14" t="n"/>
    </row>
  </sheetData>
  <autoFilter ref="A3:F9"/>
  <mergeCells count="1">
    <mergeCell ref="A1:F1"/>
  </mergeCells>
  <conditionalFormatting sqref="E7:E8">
    <cfRule type="expression" priority="1" dxfId="0">
      <formula>$E$8&lt;$E$7</formula>
    </cfRule>
  </conditionalFormatting>
  <dataValidations count="2">
    <dataValidation sqref="E4" showDropDown="0" showInputMessage="0" showErrorMessage="0" allowBlank="0" errorTitle="Check review limit" error="Enter a budget-use limit from 0.00 through 10.00." promptTitle="Budget-use limit" prompt="Enter the share of budget that triggers a review." type="decimal" operator="between">
      <formula1>0</formula1>
      <formula2>10</formula2>
    </dataValidation>
    <dataValidation sqref="E5:E6" showDropDown="0" showInputMessage="0" showErrorMessage="0" allowBlank="0" errorTitle="Check rate" error="Enter a rate from 0.00 through 1.00." promptTitle="Review rate" prompt="Enter the decimal rate used for human review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2026-09-11T10:52:36Z</dcterms:created>
  <dcterms:modified xmlns:dcterms="http://purl.org/dc/terms/" xmlns:xsi="http://www.w3.org/2001/XMLSchema-instance" xsi:type="dcterms:W3CDTF">2026-09-11T10:52:37+00:00Z</dcterms:modified>
</cp:coreProperties>
</file>