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icing Calculato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'Pricing Calculator'!$A$4:$AC$104</definedName>
    <definedName name="_xlnm._FilterDatabase" localSheetId="2" hidden="1">'Assumptions'!$A$3:$D$15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0.0%"/>
    <numFmt numFmtId="166" formatCode="MM/DD/YYYY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243B35"/>
      <sz val="10"/>
    </font>
    <font>
      <name val="Aptos"/>
      <b val="1"/>
      <color rgb="00FFFFFF"/>
      <sz val="10"/>
    </font>
    <font>
      <name val="Aptos"/>
      <b val="1"/>
      <color rgb="00243B35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FFFFF"/>
      </patternFill>
    </fill>
    <fill>
      <patternFill patternType="solid">
        <fgColor rgb="00FFF1C9"/>
      </patternFill>
    </fill>
    <fill>
      <patternFill patternType="solid">
        <fgColor rgb="00F5F8F6"/>
      </patternFill>
    </fill>
    <fill>
      <patternFill patternType="solid">
        <fgColor rgb="00D56A4A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1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2" fontId="2" fillId="4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6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Price by Service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'Summary'!F3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'Summary'!$D$4:$D$13</f>
            </numRef>
          </cat>
          <val>
            <numRef>
              <f>'Summary'!$F$4:$F$13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Customer Price ($)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Service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3888000" cy="22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Q14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3" customWidth="1" min="3" max="3"/>
    <col width="30" customWidth="1" min="4" max="4"/>
    <col width="14" customWidth="1" min="5" max="5"/>
    <col width="18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</cols>
  <sheetData>
    <row r="1" ht="28" customHeight="1">
      <c r="A1" s="1" t="inlineStr">
        <is>
          <t>Pest Control Pricing Calculator — Summary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3" t="n"/>
      <c r="O1" s="23" t="n"/>
      <c r="P1" s="23" t="n"/>
      <c r="Q1" s="24" t="n"/>
    </row>
    <row r="2"/>
    <row r="3">
      <c r="A3" s="2" t="inlineStr">
        <is>
          <t>Indicator</t>
        </is>
      </c>
      <c r="B3" s="2" t="inlineStr">
        <is>
          <t>Calculated Value</t>
        </is>
      </c>
      <c r="D3" s="2" t="inlineStr">
        <is>
          <t>Service</t>
        </is>
      </c>
      <c r="E3" s="2" t="inlineStr">
        <is>
          <t>Priced Rows</t>
        </is>
      </c>
      <c r="F3" s="2" t="inlineStr">
        <is>
          <t>Customer Price</t>
        </is>
      </c>
    </row>
    <row r="4" ht="23" customHeight="1">
      <c r="A4" s="3" t="inlineStr">
        <is>
          <t>Entered Pricing Rows</t>
        </is>
      </c>
      <c r="B4" s="4">
        <f>COUNTIF('Pricing Calculator'!$AC$5:$AC$104,"&lt;&gt;")</f>
        <v/>
      </c>
      <c r="D4" s="5">
        <f>Assumptions!F4</f>
        <v/>
      </c>
      <c r="E4" s="4">
        <f>COUNTIF('Pricing Calculator'!$E$5:$E$104,$D4)</f>
        <v/>
      </c>
      <c r="F4" s="6">
        <f>SUMIF('Pricing Calculator'!$E$5:$E$104,$D4,'Pricing Calculator'!$Z$5:$Z$104)</f>
        <v/>
      </c>
    </row>
    <row r="5" ht="23" customHeight="1">
      <c r="A5" s="7" t="inlineStr">
        <is>
          <t>Priced Rows</t>
        </is>
      </c>
      <c r="B5" s="8">
        <f>COUNT('Pricing Calculator'!$Z$5:$Z$104)</f>
        <v/>
      </c>
      <c r="D5" s="9">
        <f>Assumptions!F5</f>
        <v/>
      </c>
      <c r="E5" s="8">
        <f>COUNTIF('Pricing Calculator'!$E$5:$E$104,$D5)</f>
        <v/>
      </c>
      <c r="F5" s="10">
        <f>SUMIF('Pricing Calculator'!$E$5:$E$104,$D5,'Pricing Calculator'!$Z$5:$Z$104)</f>
        <v/>
      </c>
    </row>
    <row r="6" ht="23" customHeight="1">
      <c r="A6" s="3" t="inlineStr">
        <is>
          <t>Total Customer Price</t>
        </is>
      </c>
      <c r="B6" s="6">
        <f>SUM('Pricing Calculator'!$Z$5:$Z$104)</f>
        <v/>
      </c>
      <c r="D6" s="5">
        <f>Assumptions!F6</f>
        <v/>
      </c>
      <c r="E6" s="4">
        <f>COUNTIF('Pricing Calculator'!$E$5:$E$104,$D6)</f>
        <v/>
      </c>
      <c r="F6" s="6">
        <f>SUMIF('Pricing Calculator'!$E$5:$E$104,$D6,'Pricing Calculator'!$Z$5:$Z$104)</f>
        <v/>
      </c>
    </row>
    <row r="7" ht="23" customHeight="1">
      <c r="A7" s="7" t="inlineStr">
        <is>
          <t>Average Customer Price</t>
        </is>
      </c>
      <c r="B7" s="10">
        <f>IFERROR(AVERAGE('Pricing Calculator'!$Z$5:$Z$104),"")</f>
        <v/>
      </c>
      <c r="D7" s="9">
        <f>Assumptions!F7</f>
        <v/>
      </c>
      <c r="E7" s="8">
        <f>COUNTIF('Pricing Calculator'!$E$5:$E$104,$D7)</f>
        <v/>
      </c>
      <c r="F7" s="10">
        <f>SUMIF('Pricing Calculator'!$E$5:$E$104,$D7,'Pricing Calculator'!$Z$5:$Z$104)</f>
        <v/>
      </c>
    </row>
    <row r="8" ht="23" customHeight="1">
      <c r="A8" s="3" t="inlineStr">
        <is>
          <t>Total Cost Basis</t>
        </is>
      </c>
      <c r="B8" s="6">
        <f>SUM('Pricing Calculator'!$V$5:$V$104)</f>
        <v/>
      </c>
      <c r="D8" s="5">
        <f>Assumptions!F8</f>
        <v/>
      </c>
      <c r="E8" s="4">
        <f>COUNTIF('Pricing Calculator'!$E$5:$E$104,$D8)</f>
        <v/>
      </c>
      <c r="F8" s="6">
        <f>SUMIF('Pricing Calculator'!$E$5:$E$104,$D8,'Pricing Calculator'!$Z$5:$Z$104)</f>
        <v/>
      </c>
    </row>
    <row r="9" ht="23" customHeight="1">
      <c r="A9" s="7" t="inlineStr">
        <is>
          <t>Total Gross Profit (Pre-Tax)</t>
        </is>
      </c>
      <c r="B9" s="10">
        <f>SUM('Pricing Calculator'!$AA$5:$AA$104)</f>
        <v/>
      </c>
      <c r="D9" s="9">
        <f>Assumptions!F9</f>
        <v/>
      </c>
      <c r="E9" s="8">
        <f>COUNTIF('Pricing Calculator'!$E$5:$E$104,$D9)</f>
        <v/>
      </c>
      <c r="F9" s="10">
        <f>SUMIF('Pricing Calculator'!$E$5:$E$104,$D9,'Pricing Calculator'!$Z$5:$Z$104)</f>
        <v/>
      </c>
    </row>
    <row r="10" ht="23" customHeight="1">
      <c r="A10" s="3" t="inlineStr">
        <is>
          <t>Average Margin</t>
        </is>
      </c>
      <c r="B10" s="11">
        <f>IFERROR(AVERAGE('Pricing Calculator'!$AB$5:$AB$104),"")</f>
        <v/>
      </c>
      <c r="D10" s="5">
        <f>Assumptions!F10</f>
        <v/>
      </c>
      <c r="E10" s="4">
        <f>COUNTIF('Pricing Calculator'!$E$5:$E$104,$D10)</f>
        <v/>
      </c>
      <c r="F10" s="6">
        <f>SUMIF('Pricing Calculator'!$E$5:$E$104,$D10,'Pricing Calculator'!$Z$5:$Z$104)</f>
        <v/>
      </c>
    </row>
    <row r="11" ht="23" customHeight="1">
      <c r="A11" s="7" t="inlineStr">
        <is>
          <t>Needs Review Status</t>
        </is>
      </c>
      <c r="B11" s="8">
        <f>COUNTIF('Pricing Calculator'!$P$5:$P$104,"Needs Review")</f>
        <v/>
      </c>
      <c r="D11" s="9">
        <f>Assumptions!F11</f>
        <v/>
      </c>
      <c r="E11" s="8">
        <f>COUNTIF('Pricing Calculator'!$E$5:$E$104,$D11)</f>
        <v/>
      </c>
      <c r="F11" s="10">
        <f>SUMIF('Pricing Calculator'!$E$5:$E$104,$D11,'Pricing Calculator'!$Z$5:$Z$104)</f>
        <v/>
      </c>
    </row>
    <row r="12" ht="23" customHeight="1">
      <c r="A12" s="3" t="inlineStr">
        <is>
          <t>Check Alerts</t>
        </is>
      </c>
      <c r="B12" s="4">
        <f>COUNTIF('Pricing Calculator'!$AC$5:$AC$104,"Check*")</f>
        <v/>
      </c>
      <c r="D12" s="5">
        <f>Assumptions!F12</f>
        <v/>
      </c>
      <c r="E12" s="4">
        <f>COUNTIF('Pricing Calculator'!$E$5:$E$104,$D12)</f>
        <v/>
      </c>
      <c r="F12" s="6">
        <f>SUMIF('Pricing Calculator'!$E$5:$E$104,$D12,'Pricing Calculator'!$Z$5:$Z$104)</f>
        <v/>
      </c>
    </row>
    <row r="13" ht="23" customHeight="1">
      <c r="A13" s="7" t="inlineStr">
        <is>
          <t>Amount Review Prompts</t>
        </is>
      </c>
      <c r="B13" s="8">
        <f>COUNTIF('Pricing Calculator'!$AC$5:$AC$104,"Review amount")</f>
        <v/>
      </c>
      <c r="D13" s="9">
        <f>Assumptions!F13</f>
        <v/>
      </c>
      <c r="E13" s="8">
        <f>COUNTIF('Pricing Calculator'!$E$5:$E$104,$D13)</f>
        <v/>
      </c>
      <c r="F13" s="10">
        <f>SUMIF('Pricing Calculator'!$E$5:$E$104,$D13,'Pricing Calculator'!$Z$5:$Z$104)</f>
        <v/>
      </c>
    </row>
    <row r="14" ht="23" customHeight="1">
      <c r="A14" s="3" t="inlineStr">
        <is>
          <t>Ready for Review Alerts</t>
        </is>
      </c>
      <c r="B14" s="4">
        <f>COUNTIF('Pricing Calculator'!$AC$5:$AC$104,"Ready for review")</f>
        <v/>
      </c>
    </row>
  </sheetData>
  <mergeCells count="1">
    <mergeCell ref="A1:Q1"/>
  </mergeCells>
  <conditionalFormatting sqref="B12:B13">
    <cfRule type="expression" priority="1" dxfId="0">
      <formula>B12&gt;0</formula>
    </cfRule>
  </conditionalFormatting>
  <conditionalFormatting sqref="B14">
    <cfRule type="expression" priority="2" dxfId="1">
      <formula>B14&gt;0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AL104"/>
  <sheetViews>
    <sheetView showGridLines="0" zoomScale="75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24" customWidth="1" min="2" max="2"/>
    <col width="38" customWidth="1" min="3" max="3"/>
    <col width="25" customWidth="1" min="4" max="4"/>
    <col width="29" customWidth="1" min="5" max="5"/>
    <col width="19" customWidth="1" min="6" max="6"/>
    <col width="19" customWidth="1" min="7" max="7"/>
    <col width="12" customWidth="1" min="8" max="8"/>
    <col width="23" customWidth="1" min="9" max="9"/>
    <col width="16" customWidth="1" min="10" max="10"/>
    <col width="16" customWidth="1" min="11" max="11"/>
    <col width="13" customWidth="1" min="12" max="12"/>
    <col width="17" customWidth="1" min="13" max="13"/>
    <col width="13" customWidth="1" min="14" max="14"/>
    <col width="23" customWidth="1" min="15" max="15"/>
    <col width="19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width="15" customWidth="1" min="22" max="22"/>
    <col width="15" customWidth="1" min="23" max="23"/>
    <col width="17" customWidth="1" min="24" max="24"/>
    <col width="14" customWidth="1" min="25" max="25"/>
    <col width="17" customWidth="1" min="26" max="26"/>
    <col width="15" customWidth="1" min="27" max="27"/>
    <col width="12" customWidth="1" min="28" max="28"/>
    <col width="22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</cols>
  <sheetData>
    <row r="1" ht="28" customHeight="1">
      <c r="A1" s="1" t="inlineStr">
        <is>
          <t>Pest Control Pricing Calculator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3" t="n"/>
      <c r="O1" s="23" t="n"/>
      <c r="P1" s="23" t="n"/>
      <c r="Q1" s="23" t="n"/>
      <c r="R1" s="23" t="n"/>
      <c r="S1" s="23" t="n"/>
      <c r="T1" s="23" t="n"/>
      <c r="U1" s="23" t="n"/>
      <c r="V1" s="23" t="n"/>
      <c r="W1" s="23" t="n"/>
      <c r="X1" s="23" t="n"/>
      <c r="Y1" s="23" t="n"/>
      <c r="Z1" s="23" t="n"/>
      <c r="AA1" s="23" t="n"/>
      <c r="AB1" s="23" t="n"/>
      <c r="AC1" s="24" t="n"/>
    </row>
    <row r="2" ht="28" customHeight="1">
      <c r="A2" s="12" t="inlineStr">
        <is>
          <t>Yellow cells are editable. Calculated prices are planning estimates based on the visible Assumptions sheet.</t>
        </is>
      </c>
    </row>
    <row r="3"/>
    <row r="4" ht="36" customHeight="1">
      <c r="A4" s="13" t="inlineStr">
        <is>
          <t>Date</t>
        </is>
      </c>
      <c r="B4" s="13" t="inlineStr">
        <is>
          <t>Customer</t>
        </is>
      </c>
      <c r="C4" s="13" t="inlineStr">
        <is>
          <t>Service Site</t>
        </is>
      </c>
      <c r="D4" s="13" t="inlineStr">
        <is>
          <t>Pest Concern</t>
        </is>
      </c>
      <c r="E4" s="13" t="inlineStr">
        <is>
          <t>Service</t>
        </is>
      </c>
      <c r="F4" s="13" t="inlineStr">
        <is>
          <t>Technician</t>
        </is>
      </c>
      <c r="G4" s="13" t="inlineStr">
        <is>
          <t>Route</t>
        </is>
      </c>
      <c r="H4" s="13" t="inlineStr">
        <is>
          <t>Labor Hours</t>
        </is>
      </c>
      <c r="I4" s="13" t="inlineStr">
        <is>
          <t>Product</t>
        </is>
      </c>
      <c r="J4" s="13" t="inlineStr">
        <is>
          <t>Product Quantity (oz)</t>
        </is>
      </c>
      <c r="K4" s="13" t="inlineStr">
        <is>
          <t>Product Cost ($/oz)</t>
        </is>
      </c>
      <c r="L4" s="13" t="inlineStr">
        <is>
          <t>Travel Miles</t>
        </is>
      </c>
      <c r="M4" s="13" t="inlineStr">
        <is>
          <t>Other Direct Cost</t>
        </is>
      </c>
      <c r="N4" s="13" t="inlineStr">
        <is>
          <t>Tax Applied?</t>
        </is>
      </c>
      <c r="O4" s="13" t="inlineStr">
        <is>
          <t>Responsibility</t>
        </is>
      </c>
      <c r="P4" s="13" t="inlineStr">
        <is>
          <t>Status</t>
        </is>
      </c>
      <c r="Q4" s="13" t="inlineStr">
        <is>
          <t>Labor Cost</t>
        </is>
      </c>
      <c r="R4" s="13" t="inlineStr">
        <is>
          <t>Material Cost</t>
        </is>
      </c>
      <c r="S4" s="13" t="inlineStr">
        <is>
          <t>Mileage Cost</t>
        </is>
      </c>
      <c r="T4" s="13" t="inlineStr">
        <is>
          <t>Direct Cost</t>
        </is>
      </c>
      <c r="U4" s="13" t="inlineStr">
        <is>
          <t>Overhead</t>
        </is>
      </c>
      <c r="V4" s="13" t="inlineStr">
        <is>
          <t>Cost Basis</t>
        </is>
      </c>
      <c r="W4" s="13" t="inlineStr">
        <is>
          <t>Markup</t>
        </is>
      </c>
      <c r="X4" s="13" t="inlineStr">
        <is>
          <t>Price Before Tax</t>
        </is>
      </c>
      <c r="Y4" s="13" t="inlineStr">
        <is>
          <t>Tax</t>
        </is>
      </c>
      <c r="Z4" s="13" t="inlineStr">
        <is>
          <t>Customer Price</t>
        </is>
      </c>
      <c r="AA4" s="13" t="inlineStr">
        <is>
          <t>Gross Profit</t>
        </is>
      </c>
      <c r="AB4" s="13" t="inlineStr">
        <is>
          <t>Margin</t>
        </is>
      </c>
      <c r="AC4" s="13" t="inlineStr">
        <is>
          <t>Review Alert</t>
        </is>
      </c>
      <c r="AE4" t="inlineStr">
        <is>
          <t>Service Choices</t>
        </is>
      </c>
      <c r="AF4" t="inlineStr">
        <is>
          <t>Pest Choices</t>
        </is>
      </c>
      <c r="AG4" t="inlineStr">
        <is>
          <t>Technician Choices</t>
        </is>
      </c>
      <c r="AH4" t="inlineStr">
        <is>
          <t>Product Choices</t>
        </is>
      </c>
      <c r="AI4" t="inlineStr">
        <is>
          <t>Route Choices</t>
        </is>
      </c>
      <c r="AJ4" t="inlineStr">
        <is>
          <t>Responsibility Choices</t>
        </is>
      </c>
      <c r="AK4" t="inlineStr">
        <is>
          <t>Status Choices</t>
        </is>
      </c>
      <c r="AL4" t="inlineStr">
        <is>
          <t>Tax Choices</t>
        </is>
      </c>
    </row>
    <row r="5" ht="22" customHeight="1">
      <c r="A5" s="25" t="n">
        <v>46266</v>
      </c>
      <c r="B5" s="15" t="inlineStr">
        <is>
          <t>Fictional Customer Alpha</t>
        </is>
      </c>
      <c r="C5" s="15" t="inlineStr">
        <is>
          <t>100 Imaginary Way, Exampleville, ZZ 00000</t>
        </is>
      </c>
      <c r="D5" s="15" t="inlineStr">
        <is>
          <t>Fictional General Concern</t>
        </is>
      </c>
      <c r="E5" s="15" t="inlineStr">
        <is>
          <t>Fictional General Visit</t>
        </is>
      </c>
      <c r="F5" s="15" t="inlineStr">
        <is>
          <t>Fictional Tech A</t>
        </is>
      </c>
      <c r="G5" s="15" t="inlineStr">
        <is>
          <t>Fictional Route A</t>
        </is>
      </c>
      <c r="H5" s="16" t="n">
        <v>1.5</v>
      </c>
      <c r="I5" s="15" t="inlineStr">
        <is>
          <t>Fictional Product A</t>
        </is>
      </c>
      <c r="J5" s="16" t="n">
        <v>8</v>
      </c>
      <c r="K5" s="17" t="n">
        <v>0.45</v>
      </c>
      <c r="L5" s="16" t="n">
        <v>12</v>
      </c>
      <c r="M5" s="17" t="n">
        <v>5</v>
      </c>
      <c r="N5" s="15" t="inlineStr">
        <is>
          <t>Yes</t>
        </is>
      </c>
      <c r="O5" s="15" t="inlineStr">
        <is>
          <t>Fictional Sales Role</t>
        </is>
      </c>
      <c r="P5" s="15" t="inlineStr">
        <is>
          <t>Draft</t>
        </is>
      </c>
      <c r="Q5" s="10">
        <f>IF($A5="","",IF($H5="","",IFERROR($H5*Assumptions!$B$4,"")))</f>
        <v/>
      </c>
      <c r="R5" s="10">
        <f>IF($A5="","",IF($I5="",0,IF(OR($J5="",$K5=""),"",IFERROR($J5*$K5,""))))</f>
        <v/>
      </c>
      <c r="S5" s="10">
        <f>IF($A5="","",IF($L5="",0,IFERROR($L5*Assumptions!$B$5,"")))</f>
        <v/>
      </c>
      <c r="T5" s="10">
        <f>IF(OR($A5="",$B5="",$C5="",$E5="",$H5=""),"",IF(AND($I5&lt;&gt;"",$R5=""),"",IFERROR(SUM($Q5:$S5,$M5),"")))</f>
        <v/>
      </c>
      <c r="U5" s="10">
        <f>IF($T5="","",IFERROR($T5*Assumptions!$B$6,""))</f>
        <v/>
      </c>
      <c r="V5" s="10">
        <f>IF($T5="","",IFERROR(SUM($T5:$U5),""))</f>
        <v/>
      </c>
      <c r="W5" s="10">
        <f>IF($V5="","",IFERROR($V5*Assumptions!$B$7,""))</f>
        <v/>
      </c>
      <c r="X5" s="10">
        <f>IF($V5="","",IFERROR(SUM($V5:$W5),""))</f>
        <v/>
      </c>
      <c r="Y5" s="10">
        <f>IF($X5="","",IF($N5="","",IF($N5="Yes",IFERROR($X5*Assumptions!$B$8,""),0)))</f>
        <v/>
      </c>
      <c r="Z5" s="10">
        <f>IF(OR($X5="",$Y5=""),"",IFERROR($X5+$Y5,""))</f>
        <v/>
      </c>
      <c r="AA5" s="10">
        <f>IF(OR($X5="",$V5=""),"",IFERROR($X5-$V5,""))</f>
        <v/>
      </c>
      <c r="AB5" s="18">
        <f>IF(OR($AA5="",$X5=""),"",IFERROR($AA5/$X5,""))</f>
        <v/>
      </c>
      <c r="AC5" s="19">
        <f>IF(COUNTA($A5:$P5)=0,"",IF(OR($A5="",$B5="",$C5="",$D5="",$E5="",$F5="",$G5="",$H5="",$N5="",$O5="",$P5=""),"Check inputs",IF(OR(AND($I5="",OR($J5&lt;&gt;"",$K5&lt;&gt;"")),AND($I5&lt;&gt;"",OR($J5="",$K5=""))),"Check product inputs",IF(OR($H5&gt;Assumptions!$B$11,$J5&gt;Assumptions!$B$12,$K5&gt;Assumptions!$B$15,$L5&gt;Assumptions!$B$13,$M5&gt;Assumptions!$B$14),"Check limits",IF($AB5="","Check calculation",IF($AB5&lt;Assumptions!$B$9,"Check margin",IF($Z5&gt;Assumptions!$B$10,"Review amount","Ready for review")))))))</f>
        <v/>
      </c>
      <c r="AE5">
        <f>Assumptions!F4</f>
        <v/>
      </c>
      <c r="AF5">
        <f>Assumptions!G4</f>
        <v/>
      </c>
      <c r="AG5">
        <f>Assumptions!H4</f>
        <v/>
      </c>
      <c r="AH5">
        <f>Assumptions!I4</f>
        <v/>
      </c>
      <c r="AI5">
        <f>Assumptions!J4</f>
        <v/>
      </c>
      <c r="AJ5">
        <f>Assumptions!K4</f>
        <v/>
      </c>
      <c r="AK5">
        <f>Assumptions!L4</f>
        <v/>
      </c>
      <c r="AL5">
        <f>Assumptions!M4</f>
        <v/>
      </c>
    </row>
    <row r="6" ht="22" customHeight="1">
      <c r="A6" s="25" t="n">
        <v>46267</v>
      </c>
      <c r="B6" s="15" t="inlineStr">
        <is>
          <t>Fictional Customer Bravo</t>
        </is>
      </c>
      <c r="C6" s="15" t="inlineStr">
        <is>
          <t>200 Make-Believe Avenue, Sampletown, ZZ 00000</t>
        </is>
      </c>
      <c r="D6" s="15" t="inlineStr">
        <is>
          <t>Fictional Ant Concern</t>
        </is>
      </c>
      <c r="E6" s="15" t="inlineStr">
        <is>
          <t>Fictional Ant Visit</t>
        </is>
      </c>
      <c r="F6" s="15" t="inlineStr">
        <is>
          <t>Fictional Tech B</t>
        </is>
      </c>
      <c r="G6" s="15" t="inlineStr">
        <is>
          <t>Fictional Route B</t>
        </is>
      </c>
      <c r="H6" s="16" t="n">
        <v>2</v>
      </c>
      <c r="I6" s="15" t="inlineStr">
        <is>
          <t>Fictional Product B</t>
        </is>
      </c>
      <c r="J6" s="16" t="n">
        <v>6</v>
      </c>
      <c r="K6" s="17" t="n">
        <v>0.55</v>
      </c>
      <c r="L6" s="16" t="n">
        <v>18</v>
      </c>
      <c r="M6" s="17" t="n">
        <v>0</v>
      </c>
      <c r="N6" s="15" t="inlineStr">
        <is>
          <t>Yes</t>
        </is>
      </c>
      <c r="O6" s="15" t="inlineStr">
        <is>
          <t>Fictional Operations Role</t>
        </is>
      </c>
      <c r="P6" s="15" t="inlineStr">
        <is>
          <t>Needs Review</t>
        </is>
      </c>
      <c r="Q6" s="6">
        <f>IF($A6="","",IF($H6="","",IFERROR($H6*Assumptions!$B$4,"")))</f>
        <v/>
      </c>
      <c r="R6" s="6">
        <f>IF($A6="","",IF($I6="",0,IF(OR($J6="",$K6=""),"",IFERROR($J6*$K6,""))))</f>
        <v/>
      </c>
      <c r="S6" s="6">
        <f>IF($A6="","",IF($L6="",0,IFERROR($L6*Assumptions!$B$5,"")))</f>
        <v/>
      </c>
      <c r="T6" s="6">
        <f>IF(OR($A6="",$B6="",$C6="",$E6="",$H6=""),"",IF(AND($I6&lt;&gt;"",$R6=""),"",IFERROR(SUM($Q6:$S6,$M6),"")))</f>
        <v/>
      </c>
      <c r="U6" s="6">
        <f>IF($T6="","",IFERROR($T6*Assumptions!$B$6,""))</f>
        <v/>
      </c>
      <c r="V6" s="6">
        <f>IF($T6="","",IFERROR(SUM($T6:$U6),""))</f>
        <v/>
      </c>
      <c r="W6" s="6">
        <f>IF($V6="","",IFERROR($V6*Assumptions!$B$7,""))</f>
        <v/>
      </c>
      <c r="X6" s="6">
        <f>IF($V6="","",IFERROR(SUM($V6:$W6),""))</f>
        <v/>
      </c>
      <c r="Y6" s="6">
        <f>IF($X6="","",IF($N6="","",IF($N6="Yes",IFERROR($X6*Assumptions!$B$8,""),0)))</f>
        <v/>
      </c>
      <c r="Z6" s="6">
        <f>IF(OR($X6="",$Y6=""),"",IFERROR($X6+$Y6,""))</f>
        <v/>
      </c>
      <c r="AA6" s="6">
        <f>IF(OR($X6="",$V6=""),"",IFERROR($X6-$V6,""))</f>
        <v/>
      </c>
      <c r="AB6" s="11">
        <f>IF(OR($AA6="",$X6=""),"",IFERROR($AA6/$X6,""))</f>
        <v/>
      </c>
      <c r="AC6" s="20">
        <f>IF(COUNTA($A6:$P6)=0,"",IF(OR($A6="",$B6="",$C6="",$D6="",$E6="",$F6="",$G6="",$H6="",$N6="",$O6="",$P6=""),"Check inputs",IF(OR(AND($I6="",OR($J6&lt;&gt;"",$K6&lt;&gt;"")),AND($I6&lt;&gt;"",OR($J6="",$K6=""))),"Check product inputs",IF(OR($H6&gt;Assumptions!$B$11,$J6&gt;Assumptions!$B$12,$K6&gt;Assumptions!$B$15,$L6&gt;Assumptions!$B$13,$M6&gt;Assumptions!$B$14),"Check limits",IF($AB6="","Check calculation",IF($AB6&lt;Assumptions!$B$9,"Check margin",IF($Z6&gt;Assumptions!$B$10,"Review amount","Ready for review")))))))</f>
        <v/>
      </c>
      <c r="AE6">
        <f>Assumptions!F5</f>
        <v/>
      </c>
      <c r="AF6">
        <f>Assumptions!G5</f>
        <v/>
      </c>
      <c r="AG6">
        <f>Assumptions!H5</f>
        <v/>
      </c>
      <c r="AH6">
        <f>Assumptions!I5</f>
        <v/>
      </c>
      <c r="AI6">
        <f>Assumptions!J5</f>
        <v/>
      </c>
      <c r="AJ6">
        <f>Assumptions!K5</f>
        <v/>
      </c>
      <c r="AK6">
        <f>Assumptions!L5</f>
        <v/>
      </c>
      <c r="AL6">
        <f>Assumptions!M5</f>
        <v/>
      </c>
    </row>
    <row r="7" ht="22" customHeight="1">
      <c r="A7" s="25" t="n">
        <v>46268</v>
      </c>
      <c r="B7" s="15" t="inlineStr">
        <is>
          <t>Fictional Customer Charlie</t>
        </is>
      </c>
      <c r="C7" s="15" t="inlineStr">
        <is>
          <t>300 Placeholder Road, Test Harbor, ZZ 00000</t>
        </is>
      </c>
      <c r="D7" s="15" t="inlineStr">
        <is>
          <t>Fictional Rodent Concern</t>
        </is>
      </c>
      <c r="E7" s="15" t="inlineStr">
        <is>
          <t>Fictional Rodent Visit</t>
        </is>
      </c>
      <c r="F7" s="15" t="inlineStr">
        <is>
          <t>Fictional Tech C</t>
        </is>
      </c>
      <c r="G7" s="15" t="inlineStr">
        <is>
          <t>Fictional Route C</t>
        </is>
      </c>
      <c r="H7" s="16" t="n">
        <v>3.25</v>
      </c>
      <c r="I7" s="15" t="inlineStr">
        <is>
          <t>Fictional Product C</t>
        </is>
      </c>
      <c r="J7" s="16" t="n">
        <v>12</v>
      </c>
      <c r="K7" s="17" t="n">
        <v>0.8</v>
      </c>
      <c r="L7" s="16" t="n">
        <v>24</v>
      </c>
      <c r="M7" s="17" t="n">
        <v>18</v>
      </c>
      <c r="N7" s="15" t="inlineStr">
        <is>
          <t>No</t>
        </is>
      </c>
      <c r="O7" s="15" t="inlineStr">
        <is>
          <t>Fictional Owner Role</t>
        </is>
      </c>
      <c r="P7" s="15" t="inlineStr">
        <is>
          <t>Internally Reviewed</t>
        </is>
      </c>
      <c r="Q7" s="10">
        <f>IF($A7="","",IF($H7="","",IFERROR($H7*Assumptions!$B$4,"")))</f>
        <v/>
      </c>
      <c r="R7" s="10">
        <f>IF($A7="","",IF($I7="",0,IF(OR($J7="",$K7=""),"",IFERROR($J7*$K7,""))))</f>
        <v/>
      </c>
      <c r="S7" s="10">
        <f>IF($A7="","",IF($L7="",0,IFERROR($L7*Assumptions!$B$5,"")))</f>
        <v/>
      </c>
      <c r="T7" s="10">
        <f>IF(OR($A7="",$B7="",$C7="",$E7="",$H7=""),"",IF(AND($I7&lt;&gt;"",$R7=""),"",IFERROR(SUM($Q7:$S7,$M7),"")))</f>
        <v/>
      </c>
      <c r="U7" s="10">
        <f>IF($T7="","",IFERROR($T7*Assumptions!$B$6,""))</f>
        <v/>
      </c>
      <c r="V7" s="10">
        <f>IF($T7="","",IFERROR(SUM($T7:$U7),""))</f>
        <v/>
      </c>
      <c r="W7" s="10">
        <f>IF($V7="","",IFERROR($V7*Assumptions!$B$7,""))</f>
        <v/>
      </c>
      <c r="X7" s="10">
        <f>IF($V7="","",IFERROR(SUM($V7:$W7),""))</f>
        <v/>
      </c>
      <c r="Y7" s="10">
        <f>IF($X7="","",IF($N7="","",IF($N7="Yes",IFERROR($X7*Assumptions!$B$8,""),0)))</f>
        <v/>
      </c>
      <c r="Z7" s="10">
        <f>IF(OR($X7="",$Y7=""),"",IFERROR($X7+$Y7,""))</f>
        <v/>
      </c>
      <c r="AA7" s="10">
        <f>IF(OR($X7="",$V7=""),"",IFERROR($X7-$V7,""))</f>
        <v/>
      </c>
      <c r="AB7" s="18">
        <f>IF(OR($AA7="",$X7=""),"",IFERROR($AA7/$X7,""))</f>
        <v/>
      </c>
      <c r="AC7" s="19">
        <f>IF(COUNTA($A7:$P7)=0,"",IF(OR($A7="",$B7="",$C7="",$D7="",$E7="",$F7="",$G7="",$H7="",$N7="",$O7="",$P7=""),"Check inputs",IF(OR(AND($I7="",OR($J7&lt;&gt;"",$K7&lt;&gt;"")),AND($I7&lt;&gt;"",OR($J7="",$K7=""))),"Check product inputs",IF(OR($H7&gt;Assumptions!$B$11,$J7&gt;Assumptions!$B$12,$K7&gt;Assumptions!$B$15,$L7&gt;Assumptions!$B$13,$M7&gt;Assumptions!$B$14),"Check limits",IF($AB7="","Check calculation",IF($AB7&lt;Assumptions!$B$9,"Check margin",IF($Z7&gt;Assumptions!$B$10,"Review amount","Ready for review")))))))</f>
        <v/>
      </c>
      <c r="AE7">
        <f>Assumptions!F6</f>
        <v/>
      </c>
      <c r="AF7">
        <f>Assumptions!G6</f>
        <v/>
      </c>
      <c r="AG7">
        <f>Assumptions!H6</f>
        <v/>
      </c>
      <c r="AH7">
        <f>Assumptions!I6</f>
        <v/>
      </c>
      <c r="AI7">
        <f>Assumptions!J6</f>
        <v/>
      </c>
      <c r="AJ7">
        <f>Assumptions!K6</f>
        <v/>
      </c>
      <c r="AK7">
        <f>Assumptions!L6</f>
        <v/>
      </c>
      <c r="AL7">
        <f>""</f>
        <v/>
      </c>
    </row>
    <row r="8" ht="22" customHeight="1">
      <c r="A8" s="25" t="n">
        <v>46269</v>
      </c>
      <c r="B8" s="15" t="inlineStr">
        <is>
          <t>Fictional Customer Delta</t>
        </is>
      </c>
      <c r="C8" s="15" t="inlineStr">
        <is>
          <t>400 Invented Lane, Demo Springs, ZZ 00000</t>
        </is>
      </c>
      <c r="D8" s="15" t="inlineStr">
        <is>
          <t>Fictional Wasp Concern</t>
        </is>
      </c>
      <c r="E8" s="15" t="inlineStr">
        <is>
          <t>Fictional Wasp Visit</t>
        </is>
      </c>
      <c r="F8" s="15" t="inlineStr">
        <is>
          <t>Fictional Tech D</t>
        </is>
      </c>
      <c r="G8" s="15" t="inlineStr">
        <is>
          <t>Fictional Route D</t>
        </is>
      </c>
      <c r="H8" s="16" t="n">
        <v>2.75</v>
      </c>
      <c r="I8" s="15" t="inlineStr">
        <is>
          <t>Fictional Product D</t>
        </is>
      </c>
      <c r="J8" s="16" t="n">
        <v>10</v>
      </c>
      <c r="K8" s="17" t="n">
        <v>1.1</v>
      </c>
      <c r="L8" s="16" t="n">
        <v>31</v>
      </c>
      <c r="M8" s="17" t="n">
        <v>25</v>
      </c>
      <c r="N8" s="15" t="inlineStr">
        <is>
          <t>Yes</t>
        </is>
      </c>
      <c r="O8" s="15" t="inlineStr">
        <is>
          <t>Fictional Operations Role</t>
        </is>
      </c>
      <c r="P8" s="15" t="inlineStr">
        <is>
          <t>Draft</t>
        </is>
      </c>
      <c r="Q8" s="6">
        <f>IF($A8="","",IF($H8="","",IFERROR($H8*Assumptions!$B$4,"")))</f>
        <v/>
      </c>
      <c r="R8" s="6">
        <f>IF($A8="","",IF($I8="",0,IF(OR($J8="",$K8=""),"",IFERROR($J8*$K8,""))))</f>
        <v/>
      </c>
      <c r="S8" s="6">
        <f>IF($A8="","",IF($L8="",0,IFERROR($L8*Assumptions!$B$5,"")))</f>
        <v/>
      </c>
      <c r="T8" s="6">
        <f>IF(OR($A8="",$B8="",$C8="",$E8="",$H8=""),"",IF(AND($I8&lt;&gt;"",$R8=""),"",IFERROR(SUM($Q8:$S8,$M8),"")))</f>
        <v/>
      </c>
      <c r="U8" s="6">
        <f>IF($T8="","",IFERROR($T8*Assumptions!$B$6,""))</f>
        <v/>
      </c>
      <c r="V8" s="6">
        <f>IF($T8="","",IFERROR(SUM($T8:$U8),""))</f>
        <v/>
      </c>
      <c r="W8" s="6">
        <f>IF($V8="","",IFERROR($V8*Assumptions!$B$7,""))</f>
        <v/>
      </c>
      <c r="X8" s="6">
        <f>IF($V8="","",IFERROR(SUM($V8:$W8),""))</f>
        <v/>
      </c>
      <c r="Y8" s="6">
        <f>IF($X8="","",IF($N8="","",IF($N8="Yes",IFERROR($X8*Assumptions!$B$8,""),0)))</f>
        <v/>
      </c>
      <c r="Z8" s="6">
        <f>IF(OR($X8="",$Y8=""),"",IFERROR($X8+$Y8,""))</f>
        <v/>
      </c>
      <c r="AA8" s="6">
        <f>IF(OR($X8="",$V8=""),"",IFERROR($X8-$V8,""))</f>
        <v/>
      </c>
      <c r="AB8" s="11">
        <f>IF(OR($AA8="",$X8=""),"",IFERROR($AA8/$X8,""))</f>
        <v/>
      </c>
      <c r="AC8" s="20">
        <f>IF(COUNTA($A8:$P8)=0,"",IF(OR($A8="",$B8="",$C8="",$D8="",$E8="",$F8="",$G8="",$H8="",$N8="",$O8="",$P8=""),"Check inputs",IF(OR(AND($I8="",OR($J8&lt;&gt;"",$K8&lt;&gt;"")),AND($I8&lt;&gt;"",OR($J8="",$K8=""))),"Check product inputs",IF(OR($H8&gt;Assumptions!$B$11,$J8&gt;Assumptions!$B$12,$K8&gt;Assumptions!$B$15,$L8&gt;Assumptions!$B$13,$M8&gt;Assumptions!$B$14),"Check limits",IF($AB8="","Check calculation",IF($AB8&lt;Assumptions!$B$9,"Check margin",IF($Z8&gt;Assumptions!$B$10,"Review amount","Ready for review")))))))</f>
        <v/>
      </c>
      <c r="AE8">
        <f>Assumptions!F7</f>
        <v/>
      </c>
      <c r="AF8">
        <f>Assumptions!G7</f>
        <v/>
      </c>
      <c r="AG8">
        <f>Assumptions!H7</f>
        <v/>
      </c>
      <c r="AH8">
        <f>Assumptions!I7</f>
        <v/>
      </c>
      <c r="AI8">
        <f>Assumptions!J7</f>
        <v/>
      </c>
      <c r="AJ8">
        <f>""</f>
        <v/>
      </c>
      <c r="AK8">
        <f>""</f>
        <v/>
      </c>
      <c r="AL8">
        <f>""</f>
        <v/>
      </c>
    </row>
    <row r="9" ht="22" customHeight="1">
      <c r="A9" s="25" t="n">
        <v>46270</v>
      </c>
      <c r="B9" s="15" t="inlineStr">
        <is>
          <t>Fictional Customer Echo</t>
        </is>
      </c>
      <c r="C9" s="15" t="inlineStr">
        <is>
          <t>500 Fiction Court, Exampleville, ZZ 00000</t>
        </is>
      </c>
      <c r="D9" s="15" t="inlineStr">
        <is>
          <t>Fictional Mosquito Concern</t>
        </is>
      </c>
      <c r="E9" s="15" t="inlineStr">
        <is>
          <t>Fictional Mosquito Visit</t>
        </is>
      </c>
      <c r="F9" s="15" t="inlineStr">
        <is>
          <t>Fictional Tech A</t>
        </is>
      </c>
      <c r="G9" s="15" t="inlineStr">
        <is>
          <t>Fictional Route B</t>
        </is>
      </c>
      <c r="H9" s="16" t="n">
        <v>4.5</v>
      </c>
      <c r="I9" s="15" t="inlineStr">
        <is>
          <t>Fictional Product E</t>
        </is>
      </c>
      <c r="J9" s="16" t="n">
        <v>64</v>
      </c>
      <c r="K9" s="17" t="n">
        <v>0.72</v>
      </c>
      <c r="L9" s="16" t="n">
        <v>42</v>
      </c>
      <c r="M9" s="17" t="n">
        <v>35</v>
      </c>
      <c r="N9" s="15" t="inlineStr">
        <is>
          <t>Yes</t>
        </is>
      </c>
      <c r="O9" s="15" t="inlineStr">
        <is>
          <t>Fictional Sales Role</t>
        </is>
      </c>
      <c r="P9" s="15" t="inlineStr">
        <is>
          <t>Needs Review</t>
        </is>
      </c>
      <c r="Q9" s="10">
        <f>IF($A9="","",IF($H9="","",IFERROR($H9*Assumptions!$B$4,"")))</f>
        <v/>
      </c>
      <c r="R9" s="10">
        <f>IF($A9="","",IF($I9="",0,IF(OR($J9="",$K9=""),"",IFERROR($J9*$K9,""))))</f>
        <v/>
      </c>
      <c r="S9" s="10">
        <f>IF($A9="","",IF($L9="",0,IFERROR($L9*Assumptions!$B$5,"")))</f>
        <v/>
      </c>
      <c r="T9" s="10">
        <f>IF(OR($A9="",$B9="",$C9="",$E9="",$H9=""),"",IF(AND($I9&lt;&gt;"",$R9=""),"",IFERROR(SUM($Q9:$S9,$M9),"")))</f>
        <v/>
      </c>
      <c r="U9" s="10">
        <f>IF($T9="","",IFERROR($T9*Assumptions!$B$6,""))</f>
        <v/>
      </c>
      <c r="V9" s="10">
        <f>IF($T9="","",IFERROR(SUM($T9:$U9),""))</f>
        <v/>
      </c>
      <c r="W9" s="10">
        <f>IF($V9="","",IFERROR($V9*Assumptions!$B$7,""))</f>
        <v/>
      </c>
      <c r="X9" s="10">
        <f>IF($V9="","",IFERROR(SUM($V9:$W9),""))</f>
        <v/>
      </c>
      <c r="Y9" s="10">
        <f>IF($X9="","",IF($N9="","",IF($N9="Yes",IFERROR($X9*Assumptions!$B$8,""),0)))</f>
        <v/>
      </c>
      <c r="Z9" s="10">
        <f>IF(OR($X9="",$Y9=""),"",IFERROR($X9+$Y9,""))</f>
        <v/>
      </c>
      <c r="AA9" s="10">
        <f>IF(OR($X9="",$V9=""),"",IFERROR($X9-$V9,""))</f>
        <v/>
      </c>
      <c r="AB9" s="18">
        <f>IF(OR($AA9="",$X9=""),"",IFERROR($AA9/$X9,""))</f>
        <v/>
      </c>
      <c r="AC9" s="19">
        <f>IF(COUNTA($A9:$P9)=0,"",IF(OR($A9="",$B9="",$C9="",$D9="",$E9="",$F9="",$G9="",$H9="",$N9="",$O9="",$P9=""),"Check inputs",IF(OR(AND($I9="",OR($J9&lt;&gt;"",$K9&lt;&gt;"")),AND($I9&lt;&gt;"",OR($J9="",$K9=""))),"Check product inputs",IF(OR($H9&gt;Assumptions!$B$11,$J9&gt;Assumptions!$B$12,$K9&gt;Assumptions!$B$15,$L9&gt;Assumptions!$B$13,$M9&gt;Assumptions!$B$14),"Check limits",IF($AB9="","Check calculation",IF($AB9&lt;Assumptions!$B$9,"Check margin",IF($Z9&gt;Assumptions!$B$10,"Review amount","Ready for review")))))))</f>
        <v/>
      </c>
      <c r="AE9">
        <f>Assumptions!F8</f>
        <v/>
      </c>
      <c r="AF9">
        <f>Assumptions!G8</f>
        <v/>
      </c>
      <c r="AG9">
        <f>""</f>
        <v/>
      </c>
      <c r="AH9">
        <f>Assumptions!I8</f>
        <v/>
      </c>
      <c r="AI9">
        <f>""</f>
        <v/>
      </c>
      <c r="AJ9">
        <f>""</f>
        <v/>
      </c>
      <c r="AK9">
        <f>""</f>
        <v/>
      </c>
      <c r="AL9">
        <f>""</f>
        <v/>
      </c>
    </row>
    <row r="10" ht="22" customHeight="1">
      <c r="A10" s="25" t="n">
        <v>46271</v>
      </c>
      <c r="B10" s="15" t="inlineStr">
        <is>
          <t>Fictional Customer Foxtrot</t>
        </is>
      </c>
      <c r="C10" s="15" t="inlineStr">
        <is>
          <t>600 Fabricated Street, Sampletown, ZZ 00000</t>
        </is>
      </c>
      <c r="D10" s="15" t="inlineStr">
        <is>
          <t>Fictional Flea Concern</t>
        </is>
      </c>
      <c r="E10" s="15" t="inlineStr">
        <is>
          <t>Fictional Flea Visit</t>
        </is>
      </c>
      <c r="F10" s="15" t="inlineStr">
        <is>
          <t>Fictional Tech B</t>
        </is>
      </c>
      <c r="G10" s="15" t="inlineStr">
        <is>
          <t>Fictional Route A</t>
        </is>
      </c>
      <c r="H10" s="16" t="n">
        <v>3</v>
      </c>
      <c r="I10" s="15" t="inlineStr">
        <is>
          <t>Fictional Product F</t>
        </is>
      </c>
      <c r="J10" s="16" t="n">
        <v>16</v>
      </c>
      <c r="K10" s="17" t="n">
        <v>0.95</v>
      </c>
      <c r="L10" s="16" t="n">
        <v>15</v>
      </c>
      <c r="M10" s="17" t="n">
        <v>12</v>
      </c>
      <c r="N10" s="15" t="inlineStr">
        <is>
          <t>No</t>
        </is>
      </c>
      <c r="O10" s="15" t="inlineStr">
        <is>
          <t>Fictional Operations Role</t>
        </is>
      </c>
      <c r="P10" s="15" t="inlineStr">
        <is>
          <t>Draft</t>
        </is>
      </c>
      <c r="Q10" s="6">
        <f>IF($A10="","",IF($H10="","",IFERROR($H10*Assumptions!$B$4,"")))</f>
        <v/>
      </c>
      <c r="R10" s="6">
        <f>IF($A10="","",IF($I10="",0,IF(OR($J10="",$K10=""),"",IFERROR($J10*$K10,""))))</f>
        <v/>
      </c>
      <c r="S10" s="6">
        <f>IF($A10="","",IF($L10="",0,IFERROR($L10*Assumptions!$B$5,"")))</f>
        <v/>
      </c>
      <c r="T10" s="6">
        <f>IF(OR($A10="",$B10="",$C10="",$E10="",$H10=""),"",IF(AND($I10&lt;&gt;"",$R10=""),"",IFERROR(SUM($Q10:$S10,$M10),"")))</f>
        <v/>
      </c>
      <c r="U10" s="6">
        <f>IF($T10="","",IFERROR($T10*Assumptions!$B$6,""))</f>
        <v/>
      </c>
      <c r="V10" s="6">
        <f>IF($T10="","",IFERROR(SUM($T10:$U10),""))</f>
        <v/>
      </c>
      <c r="W10" s="6">
        <f>IF($V10="","",IFERROR($V10*Assumptions!$B$7,""))</f>
        <v/>
      </c>
      <c r="X10" s="6">
        <f>IF($V10="","",IFERROR(SUM($V10:$W10),""))</f>
        <v/>
      </c>
      <c r="Y10" s="6">
        <f>IF($X10="","",IF($N10="","",IF($N10="Yes",IFERROR($X10*Assumptions!$B$8,""),0)))</f>
        <v/>
      </c>
      <c r="Z10" s="6">
        <f>IF(OR($X10="",$Y10=""),"",IFERROR($X10+$Y10,""))</f>
        <v/>
      </c>
      <c r="AA10" s="6">
        <f>IF(OR($X10="",$V10=""),"",IFERROR($X10-$V10,""))</f>
        <v/>
      </c>
      <c r="AB10" s="11">
        <f>IF(OR($AA10="",$X10=""),"",IFERROR($AA10/$X10,""))</f>
        <v/>
      </c>
      <c r="AC10" s="20">
        <f>IF(COUNTA($A10:$P10)=0,"",IF(OR($A10="",$B10="",$C10="",$D10="",$E10="",$F10="",$G10="",$H10="",$N10="",$O10="",$P10=""),"Check inputs",IF(OR(AND($I10="",OR($J10&lt;&gt;"",$K10&lt;&gt;"")),AND($I10&lt;&gt;"",OR($J10="",$K10=""))),"Check product inputs",IF(OR($H10&gt;Assumptions!$B$11,$J10&gt;Assumptions!$B$12,$K10&gt;Assumptions!$B$15,$L10&gt;Assumptions!$B$13,$M10&gt;Assumptions!$B$14),"Check limits",IF($AB10="","Check calculation",IF($AB10&lt;Assumptions!$B$9,"Check margin",IF($Z10&gt;Assumptions!$B$10,"Review amount","Ready for review")))))))</f>
        <v/>
      </c>
      <c r="AE10">
        <f>Assumptions!F9</f>
        <v/>
      </c>
      <c r="AF10">
        <f>Assumptions!G9</f>
        <v/>
      </c>
      <c r="AG10">
        <f>""</f>
        <v/>
      </c>
      <c r="AH10">
        <f>Assumptions!I9</f>
        <v/>
      </c>
      <c r="AI10">
        <f>""</f>
        <v/>
      </c>
      <c r="AJ10">
        <f>""</f>
        <v/>
      </c>
      <c r="AK10">
        <f>""</f>
        <v/>
      </c>
      <c r="AL10">
        <f>""</f>
        <v/>
      </c>
    </row>
    <row r="11" ht="22" customHeight="1">
      <c r="A11" s="25" t="n">
        <v>46272</v>
      </c>
      <c r="B11" s="15" t="inlineStr">
        <is>
          <t>Fictional Customer Golf</t>
        </is>
      </c>
      <c r="C11" s="15" t="inlineStr">
        <is>
          <t>700 Not-A-Real Place, Test Harbor, ZZ 00000</t>
        </is>
      </c>
      <c r="D11" s="15" t="inlineStr">
        <is>
          <t>Fictional Bed Bug Concern</t>
        </is>
      </c>
      <c r="E11" s="15" t="inlineStr">
        <is>
          <t>Fictional Bed Bug Inspection</t>
        </is>
      </c>
      <c r="F11" s="15" t="inlineStr">
        <is>
          <t>Fictional Tech C</t>
        </is>
      </c>
      <c r="G11" s="15" t="inlineStr">
        <is>
          <t>Fictional Route C</t>
        </is>
      </c>
      <c r="H11" s="16" t="n">
        <v>2.5</v>
      </c>
      <c r="I11" s="15" t="n"/>
      <c r="J11" s="16" t="n"/>
      <c r="K11" s="17" t="n"/>
      <c r="L11" s="16" t="n">
        <v>15</v>
      </c>
      <c r="M11" s="17" t="n">
        <v>0</v>
      </c>
      <c r="N11" s="15" t="inlineStr">
        <is>
          <t>No</t>
        </is>
      </c>
      <c r="O11" s="15" t="inlineStr">
        <is>
          <t>Fictional Owner Role</t>
        </is>
      </c>
      <c r="P11" s="15" t="inlineStr">
        <is>
          <t>Internally Reviewed</t>
        </is>
      </c>
      <c r="Q11" s="10">
        <f>IF($A11="","",IF($H11="","",IFERROR($H11*Assumptions!$B$4,"")))</f>
        <v/>
      </c>
      <c r="R11" s="10">
        <f>IF($A11="","",IF($I11="",0,IF(OR($J11="",$K11=""),"",IFERROR($J11*$K11,""))))</f>
        <v/>
      </c>
      <c r="S11" s="10">
        <f>IF($A11="","",IF($L11="",0,IFERROR($L11*Assumptions!$B$5,"")))</f>
        <v/>
      </c>
      <c r="T11" s="10">
        <f>IF(OR($A11="",$B11="",$C11="",$E11="",$H11=""),"",IF(AND($I11&lt;&gt;"",$R11=""),"",IFERROR(SUM($Q11:$S11,$M11),"")))</f>
        <v/>
      </c>
      <c r="U11" s="10">
        <f>IF($T11="","",IFERROR($T11*Assumptions!$B$6,""))</f>
        <v/>
      </c>
      <c r="V11" s="10">
        <f>IF($T11="","",IFERROR(SUM($T11:$U11),""))</f>
        <v/>
      </c>
      <c r="W11" s="10">
        <f>IF($V11="","",IFERROR($V11*Assumptions!$B$7,""))</f>
        <v/>
      </c>
      <c r="X11" s="10">
        <f>IF($V11="","",IFERROR(SUM($V11:$W11),""))</f>
        <v/>
      </c>
      <c r="Y11" s="10">
        <f>IF($X11="","",IF($N11="","",IF($N11="Yes",IFERROR($X11*Assumptions!$B$8,""),0)))</f>
        <v/>
      </c>
      <c r="Z11" s="10">
        <f>IF(OR($X11="",$Y11=""),"",IFERROR($X11+$Y11,""))</f>
        <v/>
      </c>
      <c r="AA11" s="10">
        <f>IF(OR($X11="",$V11=""),"",IFERROR($X11-$V11,""))</f>
        <v/>
      </c>
      <c r="AB11" s="18">
        <f>IF(OR($AA11="",$X11=""),"",IFERROR($AA11/$X11,""))</f>
        <v/>
      </c>
      <c r="AC11" s="19">
        <f>IF(COUNTA($A11:$P11)=0,"",IF(OR($A11="",$B11="",$C11="",$D11="",$E11="",$F11="",$G11="",$H11="",$N11="",$O11="",$P11=""),"Check inputs",IF(OR(AND($I11="",OR($J11&lt;&gt;"",$K11&lt;&gt;"")),AND($I11&lt;&gt;"",OR($J11="",$K11=""))),"Check product inputs",IF(OR($H11&gt;Assumptions!$B$11,$J11&gt;Assumptions!$B$12,$K11&gt;Assumptions!$B$15,$L11&gt;Assumptions!$B$13,$M11&gt;Assumptions!$B$14),"Check limits",IF($AB11="","Check calculation",IF($AB11&lt;Assumptions!$B$9,"Check margin",IF($Z11&gt;Assumptions!$B$10,"Review amount","Ready for review")))))))</f>
        <v/>
      </c>
      <c r="AE11">
        <f>Assumptions!F10</f>
        <v/>
      </c>
      <c r="AF11">
        <f>Assumptions!G10</f>
        <v/>
      </c>
      <c r="AG11">
        <f>""</f>
        <v/>
      </c>
      <c r="AH11">
        <f>""</f>
        <v/>
      </c>
      <c r="AI11">
        <f>""</f>
        <v/>
      </c>
      <c r="AJ11">
        <f>""</f>
        <v/>
      </c>
      <c r="AK11">
        <f>""</f>
        <v/>
      </c>
      <c r="AL11">
        <f>""</f>
        <v/>
      </c>
    </row>
    <row r="12" ht="22" customHeight="1">
      <c r="A12" s="25" t="n">
        <v>46273</v>
      </c>
      <c r="B12" s="15" t="inlineStr">
        <is>
          <t>Fictional Customer Hotel</t>
        </is>
      </c>
      <c r="C12" s="15" t="inlineStr">
        <is>
          <t>800 Imaginary Plaza, Demo Springs, ZZ 00000</t>
        </is>
      </c>
      <c r="D12" s="15" t="inlineStr">
        <is>
          <t>Fictional Termite Concern</t>
        </is>
      </c>
      <c r="E12" s="15" t="inlineStr">
        <is>
          <t>Fictional Termite Inspection</t>
        </is>
      </c>
      <c r="F12" s="15" t="inlineStr">
        <is>
          <t>Fictional Tech D</t>
        </is>
      </c>
      <c r="G12" s="15" t="inlineStr">
        <is>
          <t>Fictional Route D</t>
        </is>
      </c>
      <c r="H12" s="16" t="n">
        <v>5</v>
      </c>
      <c r="I12" s="15" t="inlineStr">
        <is>
          <t>Fictional Product A</t>
        </is>
      </c>
      <c r="J12" s="16" t="n">
        <v>4</v>
      </c>
      <c r="K12" s="17" t="n">
        <v>2.5</v>
      </c>
      <c r="L12" s="16" t="n">
        <v>55</v>
      </c>
      <c r="M12" s="17" t="n">
        <v>60</v>
      </c>
      <c r="N12" s="15" t="inlineStr">
        <is>
          <t>Yes</t>
        </is>
      </c>
      <c r="O12" s="15" t="inlineStr">
        <is>
          <t>Fictional Sales Role</t>
        </is>
      </c>
      <c r="P12" s="15" t="inlineStr">
        <is>
          <t>Draft</t>
        </is>
      </c>
      <c r="Q12" s="6">
        <f>IF($A12="","",IF($H12="","",IFERROR($H12*Assumptions!$B$4,"")))</f>
        <v/>
      </c>
      <c r="R12" s="6">
        <f>IF($A12="","",IF($I12="",0,IF(OR($J12="",$K12=""),"",IFERROR($J12*$K12,""))))</f>
        <v/>
      </c>
      <c r="S12" s="6">
        <f>IF($A12="","",IF($L12="",0,IFERROR($L12*Assumptions!$B$5,"")))</f>
        <v/>
      </c>
      <c r="T12" s="6">
        <f>IF(OR($A12="",$B12="",$C12="",$E12="",$H12=""),"",IF(AND($I12&lt;&gt;"",$R12=""),"",IFERROR(SUM($Q12:$S12,$M12),"")))</f>
        <v/>
      </c>
      <c r="U12" s="6">
        <f>IF($T12="","",IFERROR($T12*Assumptions!$B$6,""))</f>
        <v/>
      </c>
      <c r="V12" s="6">
        <f>IF($T12="","",IFERROR(SUM($T12:$U12),""))</f>
        <v/>
      </c>
      <c r="W12" s="6">
        <f>IF($V12="","",IFERROR($V12*Assumptions!$B$7,""))</f>
        <v/>
      </c>
      <c r="X12" s="6">
        <f>IF($V12="","",IFERROR(SUM($V12:$W12),""))</f>
        <v/>
      </c>
      <c r="Y12" s="6">
        <f>IF($X12="","",IF($N12="","",IF($N12="Yes",IFERROR($X12*Assumptions!$B$8,""),0)))</f>
        <v/>
      </c>
      <c r="Z12" s="6">
        <f>IF(OR($X12="",$Y12=""),"",IFERROR($X12+$Y12,""))</f>
        <v/>
      </c>
      <c r="AA12" s="6">
        <f>IF(OR($X12="",$V12=""),"",IFERROR($X12-$V12,""))</f>
        <v/>
      </c>
      <c r="AB12" s="11">
        <f>IF(OR($AA12="",$X12=""),"",IFERROR($AA12/$X12,""))</f>
        <v/>
      </c>
      <c r="AC12" s="20">
        <f>IF(COUNTA($A12:$P12)=0,"",IF(OR($A12="",$B12="",$C12="",$D12="",$E12="",$F12="",$G12="",$H12="",$N12="",$O12="",$P12=""),"Check inputs",IF(OR(AND($I12="",OR($J12&lt;&gt;"",$K12&lt;&gt;"")),AND($I12&lt;&gt;"",OR($J12="",$K12=""))),"Check product inputs",IF(OR($H12&gt;Assumptions!$B$11,$J12&gt;Assumptions!$B$12,$K12&gt;Assumptions!$B$15,$L12&gt;Assumptions!$B$13,$M12&gt;Assumptions!$B$14),"Check limits",IF($AB12="","Check calculation",IF($AB12&lt;Assumptions!$B$9,"Check margin",IF($Z12&gt;Assumptions!$B$10,"Review amount","Ready for review")))))))</f>
        <v/>
      </c>
      <c r="AE12">
        <f>Assumptions!F11</f>
        <v/>
      </c>
      <c r="AF12">
        <f>Assumptions!G11</f>
        <v/>
      </c>
      <c r="AG12">
        <f>""</f>
        <v/>
      </c>
      <c r="AH12">
        <f>""</f>
        <v/>
      </c>
      <c r="AI12">
        <f>""</f>
        <v/>
      </c>
      <c r="AJ12">
        <f>""</f>
        <v/>
      </c>
      <c r="AK12">
        <f>""</f>
        <v/>
      </c>
      <c r="AL12">
        <f>""</f>
        <v/>
      </c>
    </row>
    <row r="13" ht="22" customHeight="1">
      <c r="A13" s="25" t="n">
        <v>46274</v>
      </c>
      <c r="B13" s="15" t="inlineStr">
        <is>
          <t>Fictional Customer India</t>
        </is>
      </c>
      <c r="C13" s="15" t="inlineStr">
        <is>
          <t>900 Example Boulevard, Exampleville, ZZ 00000</t>
        </is>
      </c>
      <c r="D13" s="15" t="inlineStr">
        <is>
          <t>Fictional Follow-Up Concern</t>
        </is>
      </c>
      <c r="E13" s="15" t="inlineStr">
        <is>
          <t>Fictional Follow-Up</t>
        </is>
      </c>
      <c r="F13" s="15" t="inlineStr">
        <is>
          <t>Fictional Tech A</t>
        </is>
      </c>
      <c r="G13" s="15" t="inlineStr">
        <is>
          <t>Fictional Route A</t>
        </is>
      </c>
      <c r="H13" s="16" t="n">
        <v>1</v>
      </c>
      <c r="I13" s="15" t="inlineStr">
        <is>
          <t>Fictional Product B</t>
        </is>
      </c>
      <c r="J13" s="16" t="n">
        <v>2</v>
      </c>
      <c r="K13" s="17" t="n">
        <v>0.5</v>
      </c>
      <c r="L13" s="16" t="n">
        <v>8</v>
      </c>
      <c r="M13" s="17" t="n">
        <v>0</v>
      </c>
      <c r="N13" s="15" t="inlineStr">
        <is>
          <t>No</t>
        </is>
      </c>
      <c r="O13" s="15" t="inlineStr">
        <is>
          <t>Fictional Operations Role</t>
        </is>
      </c>
      <c r="P13" s="15" t="inlineStr">
        <is>
          <t>Internally Reviewed</t>
        </is>
      </c>
      <c r="Q13" s="10">
        <f>IF($A13="","",IF($H13="","",IFERROR($H13*Assumptions!$B$4,"")))</f>
        <v/>
      </c>
      <c r="R13" s="10">
        <f>IF($A13="","",IF($I13="",0,IF(OR($J13="",$K13=""),"",IFERROR($J13*$K13,""))))</f>
        <v/>
      </c>
      <c r="S13" s="10">
        <f>IF($A13="","",IF($L13="",0,IFERROR($L13*Assumptions!$B$5,"")))</f>
        <v/>
      </c>
      <c r="T13" s="10">
        <f>IF(OR($A13="",$B13="",$C13="",$E13="",$H13=""),"",IF(AND($I13&lt;&gt;"",$R13=""),"",IFERROR(SUM($Q13:$S13,$M13),"")))</f>
        <v/>
      </c>
      <c r="U13" s="10">
        <f>IF($T13="","",IFERROR($T13*Assumptions!$B$6,""))</f>
        <v/>
      </c>
      <c r="V13" s="10">
        <f>IF($T13="","",IFERROR(SUM($T13:$U13),""))</f>
        <v/>
      </c>
      <c r="W13" s="10">
        <f>IF($V13="","",IFERROR($V13*Assumptions!$B$7,""))</f>
        <v/>
      </c>
      <c r="X13" s="10">
        <f>IF($V13="","",IFERROR(SUM($V13:$W13),""))</f>
        <v/>
      </c>
      <c r="Y13" s="10">
        <f>IF($X13="","",IF($N13="","",IF($N13="Yes",IFERROR($X13*Assumptions!$B$8,""),0)))</f>
        <v/>
      </c>
      <c r="Z13" s="10">
        <f>IF(OR($X13="",$Y13=""),"",IFERROR($X13+$Y13,""))</f>
        <v/>
      </c>
      <c r="AA13" s="10">
        <f>IF(OR($X13="",$V13=""),"",IFERROR($X13-$V13,""))</f>
        <v/>
      </c>
      <c r="AB13" s="18">
        <f>IF(OR($AA13="",$X13=""),"",IFERROR($AA13/$X13,""))</f>
        <v/>
      </c>
      <c r="AC13" s="19">
        <f>IF(COUNTA($A13:$P13)=0,"",IF(OR($A13="",$B13="",$C13="",$D13="",$E13="",$F13="",$G13="",$H13="",$N13="",$O13="",$P13=""),"Check inputs",IF(OR(AND($I13="",OR($J13&lt;&gt;"",$K13&lt;&gt;"")),AND($I13&lt;&gt;"",OR($J13="",$K13=""))),"Check product inputs",IF(OR($H13&gt;Assumptions!$B$11,$J13&gt;Assumptions!$B$12,$K13&gt;Assumptions!$B$15,$L13&gt;Assumptions!$B$13,$M13&gt;Assumptions!$B$14),"Check limits",IF($AB13="","Check calculation",IF($AB13&lt;Assumptions!$B$9,"Check margin",IF($Z13&gt;Assumptions!$B$10,"Review amount","Ready for review")))))))</f>
        <v/>
      </c>
      <c r="AE13">
        <f>Assumptions!F12</f>
        <v/>
      </c>
      <c r="AF13">
        <f>Assumptions!G12</f>
        <v/>
      </c>
      <c r="AG13">
        <f>""</f>
        <v/>
      </c>
      <c r="AH13">
        <f>""</f>
        <v/>
      </c>
      <c r="AI13">
        <f>""</f>
        <v/>
      </c>
      <c r="AJ13">
        <f>""</f>
        <v/>
      </c>
      <c r="AK13">
        <f>""</f>
        <v/>
      </c>
      <c r="AL13">
        <f>""</f>
        <v/>
      </c>
    </row>
    <row r="14" ht="22" customHeight="1">
      <c r="A14" s="25" t="n">
        <v>46275</v>
      </c>
      <c r="B14" s="15" t="inlineStr">
        <is>
          <t>Fictional Boundary Customer</t>
        </is>
      </c>
      <c r="C14" s="15" t="inlineStr">
        <is>
          <t>999 Boundary Test Campus, Sampletown, ZZ 00000</t>
        </is>
      </c>
      <c r="D14" s="15" t="inlineStr">
        <is>
          <t>Fictional Boundary Concern</t>
        </is>
      </c>
      <c r="E14" s="15" t="inlineStr">
        <is>
          <t>Fictional Boundary Visit</t>
        </is>
      </c>
      <c r="F14" s="15" t="inlineStr">
        <is>
          <t>Fictional Tech B</t>
        </is>
      </c>
      <c r="G14" s="15" t="inlineStr">
        <is>
          <t>Fictional Route B</t>
        </is>
      </c>
      <c r="H14" s="16" t="n">
        <v>24</v>
      </c>
      <c r="I14" s="15" t="inlineStr">
        <is>
          <t>Fictional Product F</t>
        </is>
      </c>
      <c r="J14" s="16" t="n">
        <v>256</v>
      </c>
      <c r="K14" s="17" t="n">
        <v>100</v>
      </c>
      <c r="L14" s="16" t="n">
        <v>300</v>
      </c>
      <c r="M14" s="17" t="n">
        <v>2500</v>
      </c>
      <c r="N14" s="15" t="inlineStr">
        <is>
          <t>Yes</t>
        </is>
      </c>
      <c r="O14" s="15" t="inlineStr">
        <is>
          <t>Fictional Owner Role</t>
        </is>
      </c>
      <c r="P14" s="15" t="inlineStr">
        <is>
          <t>Needs Review</t>
        </is>
      </c>
      <c r="Q14" s="6">
        <f>IF($A14="","",IF($H14="","",IFERROR($H14*Assumptions!$B$4,"")))</f>
        <v/>
      </c>
      <c r="R14" s="6">
        <f>IF($A14="","",IF($I14="",0,IF(OR($J14="",$K14=""),"",IFERROR($J14*$K14,""))))</f>
        <v/>
      </c>
      <c r="S14" s="6">
        <f>IF($A14="","",IF($L14="",0,IFERROR($L14*Assumptions!$B$5,"")))</f>
        <v/>
      </c>
      <c r="T14" s="6">
        <f>IF(OR($A14="",$B14="",$C14="",$E14="",$H14=""),"",IF(AND($I14&lt;&gt;"",$R14=""),"",IFERROR(SUM($Q14:$S14,$M14),"")))</f>
        <v/>
      </c>
      <c r="U14" s="6">
        <f>IF($T14="","",IFERROR($T14*Assumptions!$B$6,""))</f>
        <v/>
      </c>
      <c r="V14" s="6">
        <f>IF($T14="","",IFERROR(SUM($T14:$U14),""))</f>
        <v/>
      </c>
      <c r="W14" s="6">
        <f>IF($V14="","",IFERROR($V14*Assumptions!$B$7,""))</f>
        <v/>
      </c>
      <c r="X14" s="6">
        <f>IF($V14="","",IFERROR(SUM($V14:$W14),""))</f>
        <v/>
      </c>
      <c r="Y14" s="6">
        <f>IF($X14="","",IF($N14="","",IF($N14="Yes",IFERROR($X14*Assumptions!$B$8,""),0)))</f>
        <v/>
      </c>
      <c r="Z14" s="6">
        <f>IF(OR($X14="",$Y14=""),"",IFERROR($X14+$Y14,""))</f>
        <v/>
      </c>
      <c r="AA14" s="6">
        <f>IF(OR($X14="",$V14=""),"",IFERROR($X14-$V14,""))</f>
        <v/>
      </c>
      <c r="AB14" s="11">
        <f>IF(OR($AA14="",$X14=""),"",IFERROR($AA14/$X14,""))</f>
        <v/>
      </c>
      <c r="AC14" s="20">
        <f>IF(COUNTA($A14:$P14)=0,"",IF(OR($A14="",$B14="",$C14="",$D14="",$E14="",$F14="",$G14="",$H14="",$N14="",$O14="",$P14=""),"Check inputs",IF(OR(AND($I14="",OR($J14&lt;&gt;"",$K14&lt;&gt;"")),AND($I14&lt;&gt;"",OR($J14="",$K14=""))),"Check product inputs",IF(OR($H14&gt;Assumptions!$B$11,$J14&gt;Assumptions!$B$12,$K14&gt;Assumptions!$B$15,$L14&gt;Assumptions!$B$13,$M14&gt;Assumptions!$B$14),"Check limits",IF($AB14="","Check calculation",IF($AB14&lt;Assumptions!$B$9,"Check margin",IF($Z14&gt;Assumptions!$B$10,"Review amount","Ready for review")))))))</f>
        <v/>
      </c>
      <c r="AE14">
        <f>Assumptions!F13</f>
        <v/>
      </c>
      <c r="AF14">
        <f>Assumptions!G13</f>
        <v/>
      </c>
      <c r="AG14">
        <f>""</f>
        <v/>
      </c>
      <c r="AH14">
        <f>""</f>
        <v/>
      </c>
      <c r="AI14">
        <f>""</f>
        <v/>
      </c>
      <c r="AJ14">
        <f>""</f>
        <v/>
      </c>
      <c r="AK14">
        <f>""</f>
        <v/>
      </c>
      <c r="AL14">
        <f>""</f>
        <v/>
      </c>
    </row>
    <row r="15" ht="22" customHeight="1">
      <c r="A15" s="25" t="n"/>
      <c r="B15" s="15" t="n"/>
      <c r="C15" s="15" t="n"/>
      <c r="D15" s="15" t="n"/>
      <c r="E15" s="15" t="n"/>
      <c r="F15" s="15" t="n"/>
      <c r="G15" s="15" t="n"/>
      <c r="H15" s="16" t="n"/>
      <c r="I15" s="15" t="n"/>
      <c r="J15" s="16" t="n"/>
      <c r="K15" s="17" t="n"/>
      <c r="L15" s="16" t="n"/>
      <c r="M15" s="17" t="n"/>
      <c r="N15" s="15" t="n"/>
      <c r="O15" s="15" t="n"/>
      <c r="P15" s="15" t="n"/>
      <c r="Q15" s="10">
        <f>IF($A15="","",IF($H15="","",IFERROR($H15*Assumptions!$B$4,"")))</f>
        <v/>
      </c>
      <c r="R15" s="10">
        <f>IF($A15="","",IF($I15="",0,IF(OR($J15="",$K15=""),"",IFERROR($J15*$K15,""))))</f>
        <v/>
      </c>
      <c r="S15" s="10">
        <f>IF($A15="","",IF($L15="",0,IFERROR($L15*Assumptions!$B$5,"")))</f>
        <v/>
      </c>
      <c r="T15" s="10">
        <f>IF(OR($A15="",$B15="",$C15="",$E15="",$H15=""),"",IF(AND($I15&lt;&gt;"",$R15=""),"",IFERROR(SUM($Q15:$S15,$M15),"")))</f>
        <v/>
      </c>
      <c r="U15" s="10">
        <f>IF($T15="","",IFERROR($T15*Assumptions!$B$6,""))</f>
        <v/>
      </c>
      <c r="V15" s="10">
        <f>IF($T15="","",IFERROR(SUM($T15:$U15),""))</f>
        <v/>
      </c>
      <c r="W15" s="10">
        <f>IF($V15="","",IFERROR($V15*Assumptions!$B$7,""))</f>
        <v/>
      </c>
      <c r="X15" s="10">
        <f>IF($V15="","",IFERROR(SUM($V15:$W15),""))</f>
        <v/>
      </c>
      <c r="Y15" s="10">
        <f>IF($X15="","",IF($N15="","",IF($N15="Yes",IFERROR($X15*Assumptions!$B$8,""),0)))</f>
        <v/>
      </c>
      <c r="Z15" s="10">
        <f>IF(OR($X15="",$Y15=""),"",IFERROR($X15+$Y15,""))</f>
        <v/>
      </c>
      <c r="AA15" s="10">
        <f>IF(OR($X15="",$V15=""),"",IFERROR($X15-$V15,""))</f>
        <v/>
      </c>
      <c r="AB15" s="18">
        <f>IF(OR($AA15="",$X15=""),"",IFERROR($AA15/$X15,""))</f>
        <v/>
      </c>
      <c r="AC15" s="19">
        <f>IF(COUNTA($A15:$P15)=0,"",IF(OR($A15="",$B15="",$C15="",$D15="",$E15="",$F15="",$G15="",$H15="",$N15="",$O15="",$P15=""),"Check inputs",IF(OR(AND($I15="",OR($J15&lt;&gt;"",$K15&lt;&gt;"")),AND($I15&lt;&gt;"",OR($J15="",$K15=""))),"Check product inputs",IF(OR($H15&gt;Assumptions!$B$11,$J15&gt;Assumptions!$B$12,$K15&gt;Assumptions!$B$15,$L15&gt;Assumptions!$B$13,$M15&gt;Assumptions!$B$14),"Check limits",IF($AB15="","Check calculation",IF($AB15&lt;Assumptions!$B$9,"Check margin",IF($Z15&gt;Assumptions!$B$10,"Review amount","Ready for review")))))))</f>
        <v/>
      </c>
      <c r="AE15">
        <f>""</f>
        <v/>
      </c>
      <c r="AF15">
        <f>""</f>
        <v/>
      </c>
      <c r="AG15">
        <f>""</f>
        <v/>
      </c>
      <c r="AH15">
        <f>""</f>
        <v/>
      </c>
      <c r="AI15">
        <f>""</f>
        <v/>
      </c>
      <c r="AJ15">
        <f>""</f>
        <v/>
      </c>
      <c r="AK15">
        <f>""</f>
        <v/>
      </c>
      <c r="AL15">
        <f>""</f>
        <v/>
      </c>
    </row>
    <row r="16" ht="22" customHeight="1">
      <c r="A16" s="25" t="n"/>
      <c r="B16" s="15" t="n"/>
      <c r="C16" s="15" t="n"/>
      <c r="D16" s="15" t="n"/>
      <c r="E16" s="15" t="n"/>
      <c r="F16" s="15" t="n"/>
      <c r="G16" s="15" t="n"/>
      <c r="H16" s="16" t="n"/>
      <c r="I16" s="15" t="n"/>
      <c r="J16" s="16" t="n"/>
      <c r="K16" s="17" t="n"/>
      <c r="L16" s="16" t="n"/>
      <c r="M16" s="17" t="n"/>
      <c r="N16" s="15" t="n"/>
      <c r="O16" s="15" t="n"/>
      <c r="P16" s="15" t="n"/>
      <c r="Q16" s="6">
        <f>IF($A16="","",IF($H16="","",IFERROR($H16*Assumptions!$B$4,"")))</f>
        <v/>
      </c>
      <c r="R16" s="6">
        <f>IF($A16="","",IF($I16="",0,IF(OR($J16="",$K16=""),"",IFERROR($J16*$K16,""))))</f>
        <v/>
      </c>
      <c r="S16" s="6">
        <f>IF($A16="","",IF($L16="",0,IFERROR($L16*Assumptions!$B$5,"")))</f>
        <v/>
      </c>
      <c r="T16" s="6">
        <f>IF(OR($A16="",$B16="",$C16="",$E16="",$H16=""),"",IF(AND($I16&lt;&gt;"",$R16=""),"",IFERROR(SUM($Q16:$S16,$M16),"")))</f>
        <v/>
      </c>
      <c r="U16" s="6">
        <f>IF($T16="","",IFERROR($T16*Assumptions!$B$6,""))</f>
        <v/>
      </c>
      <c r="V16" s="6">
        <f>IF($T16="","",IFERROR(SUM($T16:$U16),""))</f>
        <v/>
      </c>
      <c r="W16" s="6">
        <f>IF($V16="","",IFERROR($V16*Assumptions!$B$7,""))</f>
        <v/>
      </c>
      <c r="X16" s="6">
        <f>IF($V16="","",IFERROR(SUM($V16:$W16),""))</f>
        <v/>
      </c>
      <c r="Y16" s="6">
        <f>IF($X16="","",IF($N16="","",IF($N16="Yes",IFERROR($X16*Assumptions!$B$8,""),0)))</f>
        <v/>
      </c>
      <c r="Z16" s="6">
        <f>IF(OR($X16="",$Y16=""),"",IFERROR($X16+$Y16,""))</f>
        <v/>
      </c>
      <c r="AA16" s="6">
        <f>IF(OR($X16="",$V16=""),"",IFERROR($X16-$V16,""))</f>
        <v/>
      </c>
      <c r="AB16" s="11">
        <f>IF(OR($AA16="",$X16=""),"",IFERROR($AA16/$X16,""))</f>
        <v/>
      </c>
      <c r="AC16" s="20">
        <f>IF(COUNTA($A16:$P16)=0,"",IF(OR($A16="",$B16="",$C16="",$D16="",$E16="",$F16="",$G16="",$H16="",$N16="",$O16="",$P16=""),"Check inputs",IF(OR(AND($I16="",OR($J16&lt;&gt;"",$K16&lt;&gt;"")),AND($I16&lt;&gt;"",OR($J16="",$K16=""))),"Check product inputs",IF(OR($H16&gt;Assumptions!$B$11,$J16&gt;Assumptions!$B$12,$K16&gt;Assumptions!$B$15,$L16&gt;Assumptions!$B$13,$M16&gt;Assumptions!$B$14),"Check limits",IF($AB16="","Check calculation",IF($AB16&lt;Assumptions!$B$9,"Check margin",IF($Z16&gt;Assumptions!$B$10,"Review amount","Ready for review")))))))</f>
        <v/>
      </c>
      <c r="AE16">
        <f>""</f>
        <v/>
      </c>
      <c r="AF16">
        <f>""</f>
        <v/>
      </c>
      <c r="AG16">
        <f>""</f>
        <v/>
      </c>
      <c r="AH16">
        <f>""</f>
        <v/>
      </c>
      <c r="AI16">
        <f>""</f>
        <v/>
      </c>
      <c r="AJ16">
        <f>""</f>
        <v/>
      </c>
      <c r="AK16">
        <f>""</f>
        <v/>
      </c>
      <c r="AL16">
        <f>""</f>
        <v/>
      </c>
    </row>
    <row r="17" ht="22" customHeight="1">
      <c r="A17" s="25" t="n"/>
      <c r="B17" s="15" t="n"/>
      <c r="C17" s="15" t="n"/>
      <c r="D17" s="15" t="n"/>
      <c r="E17" s="15" t="n"/>
      <c r="F17" s="15" t="n"/>
      <c r="G17" s="15" t="n"/>
      <c r="H17" s="16" t="n"/>
      <c r="I17" s="15" t="n"/>
      <c r="J17" s="16" t="n"/>
      <c r="K17" s="17" t="n"/>
      <c r="L17" s="16" t="n"/>
      <c r="M17" s="17" t="n"/>
      <c r="N17" s="15" t="n"/>
      <c r="O17" s="15" t="n"/>
      <c r="P17" s="15" t="n"/>
      <c r="Q17" s="10">
        <f>IF($A17="","",IF($H17="","",IFERROR($H17*Assumptions!$B$4,"")))</f>
        <v/>
      </c>
      <c r="R17" s="10">
        <f>IF($A17="","",IF($I17="",0,IF(OR($J17="",$K17=""),"",IFERROR($J17*$K17,""))))</f>
        <v/>
      </c>
      <c r="S17" s="10">
        <f>IF($A17="","",IF($L17="",0,IFERROR($L17*Assumptions!$B$5,"")))</f>
        <v/>
      </c>
      <c r="T17" s="10">
        <f>IF(OR($A17="",$B17="",$C17="",$E17="",$H17=""),"",IF(AND($I17&lt;&gt;"",$R17=""),"",IFERROR(SUM($Q17:$S17,$M17),"")))</f>
        <v/>
      </c>
      <c r="U17" s="10">
        <f>IF($T17="","",IFERROR($T17*Assumptions!$B$6,""))</f>
        <v/>
      </c>
      <c r="V17" s="10">
        <f>IF($T17="","",IFERROR(SUM($T17:$U17),""))</f>
        <v/>
      </c>
      <c r="W17" s="10">
        <f>IF($V17="","",IFERROR($V17*Assumptions!$B$7,""))</f>
        <v/>
      </c>
      <c r="X17" s="10">
        <f>IF($V17="","",IFERROR(SUM($V17:$W17),""))</f>
        <v/>
      </c>
      <c r="Y17" s="10">
        <f>IF($X17="","",IF($N17="","",IF($N17="Yes",IFERROR($X17*Assumptions!$B$8,""),0)))</f>
        <v/>
      </c>
      <c r="Z17" s="10">
        <f>IF(OR($X17="",$Y17=""),"",IFERROR($X17+$Y17,""))</f>
        <v/>
      </c>
      <c r="AA17" s="10">
        <f>IF(OR($X17="",$V17=""),"",IFERROR($X17-$V17,""))</f>
        <v/>
      </c>
      <c r="AB17" s="18">
        <f>IF(OR($AA17="",$X17=""),"",IFERROR($AA17/$X17,""))</f>
        <v/>
      </c>
      <c r="AC17" s="19">
        <f>IF(COUNTA($A17:$P17)=0,"",IF(OR($A17="",$B17="",$C17="",$D17="",$E17="",$F17="",$G17="",$H17="",$N17="",$O17="",$P17=""),"Check inputs",IF(OR(AND($I17="",OR($J17&lt;&gt;"",$K17&lt;&gt;"")),AND($I17&lt;&gt;"",OR($J17="",$K17=""))),"Check product inputs",IF(OR($H17&gt;Assumptions!$B$11,$J17&gt;Assumptions!$B$12,$K17&gt;Assumptions!$B$15,$L17&gt;Assumptions!$B$13,$M17&gt;Assumptions!$B$14),"Check limits",IF($AB17="","Check calculation",IF($AB17&lt;Assumptions!$B$9,"Check margin",IF($Z17&gt;Assumptions!$B$10,"Review amount","Ready for review")))))))</f>
        <v/>
      </c>
      <c r="AE17">
        <f>""</f>
        <v/>
      </c>
      <c r="AF17">
        <f>""</f>
        <v/>
      </c>
      <c r="AG17">
        <f>""</f>
        <v/>
      </c>
      <c r="AH17">
        <f>""</f>
        <v/>
      </c>
      <c r="AI17">
        <f>""</f>
        <v/>
      </c>
      <c r="AJ17">
        <f>""</f>
        <v/>
      </c>
      <c r="AK17">
        <f>""</f>
        <v/>
      </c>
      <c r="AL17">
        <f>""</f>
        <v/>
      </c>
    </row>
    <row r="18" ht="22" customHeight="1">
      <c r="A18" s="25" t="n"/>
      <c r="B18" s="15" t="n"/>
      <c r="C18" s="15" t="n"/>
      <c r="D18" s="15" t="n"/>
      <c r="E18" s="15" t="n"/>
      <c r="F18" s="15" t="n"/>
      <c r="G18" s="15" t="n"/>
      <c r="H18" s="16" t="n"/>
      <c r="I18" s="15" t="n"/>
      <c r="J18" s="16" t="n"/>
      <c r="K18" s="17" t="n"/>
      <c r="L18" s="16" t="n"/>
      <c r="M18" s="17" t="n"/>
      <c r="N18" s="15" t="n"/>
      <c r="O18" s="15" t="n"/>
      <c r="P18" s="15" t="n"/>
      <c r="Q18" s="6">
        <f>IF($A18="","",IF($H18="","",IFERROR($H18*Assumptions!$B$4,"")))</f>
        <v/>
      </c>
      <c r="R18" s="6">
        <f>IF($A18="","",IF($I18="",0,IF(OR($J18="",$K18=""),"",IFERROR($J18*$K18,""))))</f>
        <v/>
      </c>
      <c r="S18" s="6">
        <f>IF($A18="","",IF($L18="",0,IFERROR($L18*Assumptions!$B$5,"")))</f>
        <v/>
      </c>
      <c r="T18" s="6">
        <f>IF(OR($A18="",$B18="",$C18="",$E18="",$H18=""),"",IF(AND($I18&lt;&gt;"",$R18=""),"",IFERROR(SUM($Q18:$S18,$M18),"")))</f>
        <v/>
      </c>
      <c r="U18" s="6">
        <f>IF($T18="","",IFERROR($T18*Assumptions!$B$6,""))</f>
        <v/>
      </c>
      <c r="V18" s="6">
        <f>IF($T18="","",IFERROR(SUM($T18:$U18),""))</f>
        <v/>
      </c>
      <c r="W18" s="6">
        <f>IF($V18="","",IFERROR($V18*Assumptions!$B$7,""))</f>
        <v/>
      </c>
      <c r="X18" s="6">
        <f>IF($V18="","",IFERROR(SUM($V18:$W18),""))</f>
        <v/>
      </c>
      <c r="Y18" s="6">
        <f>IF($X18="","",IF($N18="","",IF($N18="Yes",IFERROR($X18*Assumptions!$B$8,""),0)))</f>
        <v/>
      </c>
      <c r="Z18" s="6">
        <f>IF(OR($X18="",$Y18=""),"",IFERROR($X18+$Y18,""))</f>
        <v/>
      </c>
      <c r="AA18" s="6">
        <f>IF(OR($X18="",$V18=""),"",IFERROR($X18-$V18,""))</f>
        <v/>
      </c>
      <c r="AB18" s="11">
        <f>IF(OR($AA18="",$X18=""),"",IFERROR($AA18/$X18,""))</f>
        <v/>
      </c>
      <c r="AC18" s="20">
        <f>IF(COUNTA($A18:$P18)=0,"",IF(OR($A18="",$B18="",$C18="",$D18="",$E18="",$F18="",$G18="",$H18="",$N18="",$O18="",$P18=""),"Check inputs",IF(OR(AND($I18="",OR($J18&lt;&gt;"",$K18&lt;&gt;"")),AND($I18&lt;&gt;"",OR($J18="",$K18=""))),"Check product inputs",IF(OR($H18&gt;Assumptions!$B$11,$J18&gt;Assumptions!$B$12,$K18&gt;Assumptions!$B$15,$L18&gt;Assumptions!$B$13,$M18&gt;Assumptions!$B$14),"Check limits",IF($AB18="","Check calculation",IF($AB18&lt;Assumptions!$B$9,"Check margin",IF($Z18&gt;Assumptions!$B$10,"Review amount","Ready for review")))))))</f>
        <v/>
      </c>
      <c r="AE18">
        <f>""</f>
        <v/>
      </c>
      <c r="AF18">
        <f>""</f>
        <v/>
      </c>
      <c r="AG18">
        <f>""</f>
        <v/>
      </c>
      <c r="AH18">
        <f>""</f>
        <v/>
      </c>
      <c r="AI18">
        <f>""</f>
        <v/>
      </c>
      <c r="AJ18">
        <f>""</f>
        <v/>
      </c>
      <c r="AK18">
        <f>""</f>
        <v/>
      </c>
      <c r="AL18">
        <f>""</f>
        <v/>
      </c>
    </row>
    <row r="19" ht="22" customHeight="1">
      <c r="A19" s="25" t="n"/>
      <c r="B19" s="15" t="n"/>
      <c r="C19" s="15" t="n"/>
      <c r="D19" s="15" t="n"/>
      <c r="E19" s="15" t="n"/>
      <c r="F19" s="15" t="n"/>
      <c r="G19" s="15" t="n"/>
      <c r="H19" s="16" t="n"/>
      <c r="I19" s="15" t="n"/>
      <c r="J19" s="16" t="n"/>
      <c r="K19" s="17" t="n"/>
      <c r="L19" s="16" t="n"/>
      <c r="M19" s="17" t="n"/>
      <c r="N19" s="15" t="n"/>
      <c r="O19" s="15" t="n"/>
      <c r="P19" s="15" t="n"/>
      <c r="Q19" s="10">
        <f>IF($A19="","",IF($H19="","",IFERROR($H19*Assumptions!$B$4,"")))</f>
        <v/>
      </c>
      <c r="R19" s="10">
        <f>IF($A19="","",IF($I19="",0,IF(OR($J19="",$K19=""),"",IFERROR($J19*$K19,""))))</f>
        <v/>
      </c>
      <c r="S19" s="10">
        <f>IF($A19="","",IF($L19="",0,IFERROR($L19*Assumptions!$B$5,"")))</f>
        <v/>
      </c>
      <c r="T19" s="10">
        <f>IF(OR($A19="",$B19="",$C19="",$E19="",$H19=""),"",IF(AND($I19&lt;&gt;"",$R19=""),"",IFERROR(SUM($Q19:$S19,$M19),"")))</f>
        <v/>
      </c>
      <c r="U19" s="10">
        <f>IF($T19="","",IFERROR($T19*Assumptions!$B$6,""))</f>
        <v/>
      </c>
      <c r="V19" s="10">
        <f>IF($T19="","",IFERROR(SUM($T19:$U19),""))</f>
        <v/>
      </c>
      <c r="W19" s="10">
        <f>IF($V19="","",IFERROR($V19*Assumptions!$B$7,""))</f>
        <v/>
      </c>
      <c r="X19" s="10">
        <f>IF($V19="","",IFERROR(SUM($V19:$W19),""))</f>
        <v/>
      </c>
      <c r="Y19" s="10">
        <f>IF($X19="","",IF($N19="","",IF($N19="Yes",IFERROR($X19*Assumptions!$B$8,""),0)))</f>
        <v/>
      </c>
      <c r="Z19" s="10">
        <f>IF(OR($X19="",$Y19=""),"",IFERROR($X19+$Y19,""))</f>
        <v/>
      </c>
      <c r="AA19" s="10">
        <f>IF(OR($X19="",$V19=""),"",IFERROR($X19-$V19,""))</f>
        <v/>
      </c>
      <c r="AB19" s="18">
        <f>IF(OR($AA19="",$X19=""),"",IFERROR($AA19/$X19,""))</f>
        <v/>
      </c>
      <c r="AC19" s="19">
        <f>IF(COUNTA($A19:$P19)=0,"",IF(OR($A19="",$B19="",$C19="",$D19="",$E19="",$F19="",$G19="",$H19="",$N19="",$O19="",$P19=""),"Check inputs",IF(OR(AND($I19="",OR($J19&lt;&gt;"",$K19&lt;&gt;"")),AND($I19&lt;&gt;"",OR($J19="",$K19=""))),"Check product inputs",IF(OR($H19&gt;Assumptions!$B$11,$J19&gt;Assumptions!$B$12,$K19&gt;Assumptions!$B$15,$L19&gt;Assumptions!$B$13,$M19&gt;Assumptions!$B$14),"Check limits",IF($AB19="","Check calculation",IF($AB19&lt;Assumptions!$B$9,"Check margin",IF($Z19&gt;Assumptions!$B$10,"Review amount","Ready for review")))))))</f>
        <v/>
      </c>
      <c r="AE19">
        <f>""</f>
        <v/>
      </c>
      <c r="AF19">
        <f>""</f>
        <v/>
      </c>
      <c r="AG19">
        <f>""</f>
        <v/>
      </c>
      <c r="AH19">
        <f>""</f>
        <v/>
      </c>
      <c r="AI19">
        <f>""</f>
        <v/>
      </c>
      <c r="AJ19">
        <f>""</f>
        <v/>
      </c>
      <c r="AK19">
        <f>""</f>
        <v/>
      </c>
      <c r="AL19">
        <f>""</f>
        <v/>
      </c>
    </row>
    <row r="20" ht="22" customHeight="1">
      <c r="A20" s="25" t="n"/>
      <c r="B20" s="15" t="n"/>
      <c r="C20" s="15" t="n"/>
      <c r="D20" s="15" t="n"/>
      <c r="E20" s="15" t="n"/>
      <c r="F20" s="15" t="n"/>
      <c r="G20" s="15" t="n"/>
      <c r="H20" s="16" t="n"/>
      <c r="I20" s="15" t="n"/>
      <c r="J20" s="16" t="n"/>
      <c r="K20" s="17" t="n"/>
      <c r="L20" s="16" t="n"/>
      <c r="M20" s="17" t="n"/>
      <c r="N20" s="15" t="n"/>
      <c r="O20" s="15" t="n"/>
      <c r="P20" s="15" t="n"/>
      <c r="Q20" s="6">
        <f>IF($A20="","",IF($H20="","",IFERROR($H20*Assumptions!$B$4,"")))</f>
        <v/>
      </c>
      <c r="R20" s="6">
        <f>IF($A20="","",IF($I20="",0,IF(OR($J20="",$K20=""),"",IFERROR($J20*$K20,""))))</f>
        <v/>
      </c>
      <c r="S20" s="6">
        <f>IF($A20="","",IF($L20="",0,IFERROR($L20*Assumptions!$B$5,"")))</f>
        <v/>
      </c>
      <c r="T20" s="6">
        <f>IF(OR($A20="",$B20="",$C20="",$E20="",$H20=""),"",IF(AND($I20&lt;&gt;"",$R20=""),"",IFERROR(SUM($Q20:$S20,$M20),"")))</f>
        <v/>
      </c>
      <c r="U20" s="6">
        <f>IF($T20="","",IFERROR($T20*Assumptions!$B$6,""))</f>
        <v/>
      </c>
      <c r="V20" s="6">
        <f>IF($T20="","",IFERROR(SUM($T20:$U20),""))</f>
        <v/>
      </c>
      <c r="W20" s="6">
        <f>IF($V20="","",IFERROR($V20*Assumptions!$B$7,""))</f>
        <v/>
      </c>
      <c r="X20" s="6">
        <f>IF($V20="","",IFERROR(SUM($V20:$W20),""))</f>
        <v/>
      </c>
      <c r="Y20" s="6">
        <f>IF($X20="","",IF($N20="","",IF($N20="Yes",IFERROR($X20*Assumptions!$B$8,""),0)))</f>
        <v/>
      </c>
      <c r="Z20" s="6">
        <f>IF(OR($X20="",$Y20=""),"",IFERROR($X20+$Y20,""))</f>
        <v/>
      </c>
      <c r="AA20" s="6">
        <f>IF(OR($X20="",$V20=""),"",IFERROR($X20-$V20,""))</f>
        <v/>
      </c>
      <c r="AB20" s="11">
        <f>IF(OR($AA20="",$X20=""),"",IFERROR($AA20/$X20,""))</f>
        <v/>
      </c>
      <c r="AC20" s="20">
        <f>IF(COUNTA($A20:$P20)=0,"",IF(OR($A20="",$B20="",$C20="",$D20="",$E20="",$F20="",$G20="",$H20="",$N20="",$O20="",$P20=""),"Check inputs",IF(OR(AND($I20="",OR($J20&lt;&gt;"",$K20&lt;&gt;"")),AND($I20&lt;&gt;"",OR($J20="",$K20=""))),"Check product inputs",IF(OR($H20&gt;Assumptions!$B$11,$J20&gt;Assumptions!$B$12,$K20&gt;Assumptions!$B$15,$L20&gt;Assumptions!$B$13,$M20&gt;Assumptions!$B$14),"Check limits",IF($AB20="","Check calculation",IF($AB20&lt;Assumptions!$B$9,"Check margin",IF($Z20&gt;Assumptions!$B$10,"Review amount","Ready for review")))))))</f>
        <v/>
      </c>
      <c r="AE20">
        <f>""</f>
        <v/>
      </c>
      <c r="AF20">
        <f>""</f>
        <v/>
      </c>
      <c r="AG20">
        <f>""</f>
        <v/>
      </c>
      <c r="AH20">
        <f>""</f>
        <v/>
      </c>
      <c r="AI20">
        <f>""</f>
        <v/>
      </c>
      <c r="AJ20">
        <f>""</f>
        <v/>
      </c>
      <c r="AK20">
        <f>""</f>
        <v/>
      </c>
      <c r="AL20">
        <f>""</f>
        <v/>
      </c>
    </row>
    <row r="21" ht="22" customHeight="1">
      <c r="A21" s="25" t="n"/>
      <c r="B21" s="15" t="n"/>
      <c r="C21" s="15" t="n"/>
      <c r="D21" s="15" t="n"/>
      <c r="E21" s="15" t="n"/>
      <c r="F21" s="15" t="n"/>
      <c r="G21" s="15" t="n"/>
      <c r="H21" s="16" t="n"/>
      <c r="I21" s="15" t="n"/>
      <c r="J21" s="16" t="n"/>
      <c r="K21" s="17" t="n"/>
      <c r="L21" s="16" t="n"/>
      <c r="M21" s="17" t="n"/>
      <c r="N21" s="15" t="n"/>
      <c r="O21" s="15" t="n"/>
      <c r="P21" s="15" t="n"/>
      <c r="Q21" s="10">
        <f>IF($A21="","",IF($H21="","",IFERROR($H21*Assumptions!$B$4,"")))</f>
        <v/>
      </c>
      <c r="R21" s="10">
        <f>IF($A21="","",IF($I21="",0,IF(OR($J21="",$K21=""),"",IFERROR($J21*$K21,""))))</f>
        <v/>
      </c>
      <c r="S21" s="10">
        <f>IF($A21="","",IF($L21="",0,IFERROR($L21*Assumptions!$B$5,"")))</f>
        <v/>
      </c>
      <c r="T21" s="10">
        <f>IF(OR($A21="",$B21="",$C21="",$E21="",$H21=""),"",IF(AND($I21&lt;&gt;"",$R21=""),"",IFERROR(SUM($Q21:$S21,$M21),"")))</f>
        <v/>
      </c>
      <c r="U21" s="10">
        <f>IF($T21="","",IFERROR($T21*Assumptions!$B$6,""))</f>
        <v/>
      </c>
      <c r="V21" s="10">
        <f>IF($T21="","",IFERROR(SUM($T21:$U21),""))</f>
        <v/>
      </c>
      <c r="W21" s="10">
        <f>IF($V21="","",IFERROR($V21*Assumptions!$B$7,""))</f>
        <v/>
      </c>
      <c r="X21" s="10">
        <f>IF($V21="","",IFERROR(SUM($V21:$W21),""))</f>
        <v/>
      </c>
      <c r="Y21" s="10">
        <f>IF($X21="","",IF($N21="","",IF($N21="Yes",IFERROR($X21*Assumptions!$B$8,""),0)))</f>
        <v/>
      </c>
      <c r="Z21" s="10">
        <f>IF(OR($X21="",$Y21=""),"",IFERROR($X21+$Y21,""))</f>
        <v/>
      </c>
      <c r="AA21" s="10">
        <f>IF(OR($X21="",$V21=""),"",IFERROR($X21-$V21,""))</f>
        <v/>
      </c>
      <c r="AB21" s="18">
        <f>IF(OR($AA21="",$X21=""),"",IFERROR($AA21/$X21,""))</f>
        <v/>
      </c>
      <c r="AC21" s="19">
        <f>IF(COUNTA($A21:$P21)=0,"",IF(OR($A21="",$B21="",$C21="",$D21="",$E21="",$F21="",$G21="",$H21="",$N21="",$O21="",$P21=""),"Check inputs",IF(OR(AND($I21="",OR($J21&lt;&gt;"",$K21&lt;&gt;"")),AND($I21&lt;&gt;"",OR($J21="",$K21=""))),"Check product inputs",IF(OR($H21&gt;Assumptions!$B$11,$J21&gt;Assumptions!$B$12,$K21&gt;Assumptions!$B$15,$L21&gt;Assumptions!$B$13,$M21&gt;Assumptions!$B$14),"Check limits",IF($AB21="","Check calculation",IF($AB21&lt;Assumptions!$B$9,"Check margin",IF($Z21&gt;Assumptions!$B$10,"Review amount","Ready for review")))))))</f>
        <v/>
      </c>
      <c r="AE21">
        <f>""</f>
        <v/>
      </c>
      <c r="AF21">
        <f>""</f>
        <v/>
      </c>
      <c r="AG21">
        <f>""</f>
        <v/>
      </c>
      <c r="AH21">
        <f>""</f>
        <v/>
      </c>
      <c r="AI21">
        <f>""</f>
        <v/>
      </c>
      <c r="AJ21">
        <f>""</f>
        <v/>
      </c>
      <c r="AK21">
        <f>""</f>
        <v/>
      </c>
      <c r="AL21">
        <f>""</f>
        <v/>
      </c>
    </row>
    <row r="22" ht="22" customHeight="1">
      <c r="A22" s="25" t="n"/>
      <c r="B22" s="15" t="n"/>
      <c r="C22" s="15" t="n"/>
      <c r="D22" s="15" t="n"/>
      <c r="E22" s="15" t="n"/>
      <c r="F22" s="15" t="n"/>
      <c r="G22" s="15" t="n"/>
      <c r="H22" s="16" t="n"/>
      <c r="I22" s="15" t="n"/>
      <c r="J22" s="16" t="n"/>
      <c r="K22" s="17" t="n"/>
      <c r="L22" s="16" t="n"/>
      <c r="M22" s="17" t="n"/>
      <c r="N22" s="15" t="n"/>
      <c r="O22" s="15" t="n"/>
      <c r="P22" s="15" t="n"/>
      <c r="Q22" s="6">
        <f>IF($A22="","",IF($H22="","",IFERROR($H22*Assumptions!$B$4,"")))</f>
        <v/>
      </c>
      <c r="R22" s="6">
        <f>IF($A22="","",IF($I22="",0,IF(OR($J22="",$K22=""),"",IFERROR($J22*$K22,""))))</f>
        <v/>
      </c>
      <c r="S22" s="6">
        <f>IF($A22="","",IF($L22="",0,IFERROR($L22*Assumptions!$B$5,"")))</f>
        <v/>
      </c>
      <c r="T22" s="6">
        <f>IF(OR($A22="",$B22="",$C22="",$E22="",$H22=""),"",IF(AND($I22&lt;&gt;"",$R22=""),"",IFERROR(SUM($Q22:$S22,$M22),"")))</f>
        <v/>
      </c>
      <c r="U22" s="6">
        <f>IF($T22="","",IFERROR($T22*Assumptions!$B$6,""))</f>
        <v/>
      </c>
      <c r="V22" s="6">
        <f>IF($T22="","",IFERROR(SUM($T22:$U22),""))</f>
        <v/>
      </c>
      <c r="W22" s="6">
        <f>IF($V22="","",IFERROR($V22*Assumptions!$B$7,""))</f>
        <v/>
      </c>
      <c r="X22" s="6">
        <f>IF($V22="","",IFERROR(SUM($V22:$W22),""))</f>
        <v/>
      </c>
      <c r="Y22" s="6">
        <f>IF($X22="","",IF($N22="","",IF($N22="Yes",IFERROR($X22*Assumptions!$B$8,""),0)))</f>
        <v/>
      </c>
      <c r="Z22" s="6">
        <f>IF(OR($X22="",$Y22=""),"",IFERROR($X22+$Y22,""))</f>
        <v/>
      </c>
      <c r="AA22" s="6">
        <f>IF(OR($X22="",$V22=""),"",IFERROR($X22-$V22,""))</f>
        <v/>
      </c>
      <c r="AB22" s="11">
        <f>IF(OR($AA22="",$X22=""),"",IFERROR($AA22/$X22,""))</f>
        <v/>
      </c>
      <c r="AC22" s="20">
        <f>IF(COUNTA($A22:$P22)=0,"",IF(OR($A22="",$B22="",$C22="",$D22="",$E22="",$F22="",$G22="",$H22="",$N22="",$O22="",$P22=""),"Check inputs",IF(OR(AND($I22="",OR($J22&lt;&gt;"",$K22&lt;&gt;"")),AND($I22&lt;&gt;"",OR($J22="",$K22=""))),"Check product inputs",IF(OR($H22&gt;Assumptions!$B$11,$J22&gt;Assumptions!$B$12,$K22&gt;Assumptions!$B$15,$L22&gt;Assumptions!$B$13,$M22&gt;Assumptions!$B$14),"Check limits",IF($AB22="","Check calculation",IF($AB22&lt;Assumptions!$B$9,"Check margin",IF($Z22&gt;Assumptions!$B$10,"Review amount","Ready for review")))))))</f>
        <v/>
      </c>
      <c r="AE22">
        <f>""</f>
        <v/>
      </c>
      <c r="AF22">
        <f>""</f>
        <v/>
      </c>
      <c r="AG22">
        <f>""</f>
        <v/>
      </c>
      <c r="AH22">
        <f>""</f>
        <v/>
      </c>
      <c r="AI22">
        <f>""</f>
        <v/>
      </c>
      <c r="AJ22">
        <f>""</f>
        <v/>
      </c>
      <c r="AK22">
        <f>""</f>
        <v/>
      </c>
      <c r="AL22">
        <f>""</f>
        <v/>
      </c>
    </row>
    <row r="23" ht="22" customHeight="1">
      <c r="A23" s="25" t="n"/>
      <c r="B23" s="15" t="n"/>
      <c r="C23" s="15" t="n"/>
      <c r="D23" s="15" t="n"/>
      <c r="E23" s="15" t="n"/>
      <c r="F23" s="15" t="n"/>
      <c r="G23" s="15" t="n"/>
      <c r="H23" s="16" t="n"/>
      <c r="I23" s="15" t="n"/>
      <c r="J23" s="16" t="n"/>
      <c r="K23" s="17" t="n"/>
      <c r="L23" s="16" t="n"/>
      <c r="M23" s="17" t="n"/>
      <c r="N23" s="15" t="n"/>
      <c r="O23" s="15" t="n"/>
      <c r="P23" s="15" t="n"/>
      <c r="Q23" s="10">
        <f>IF($A23="","",IF($H23="","",IFERROR($H23*Assumptions!$B$4,"")))</f>
        <v/>
      </c>
      <c r="R23" s="10">
        <f>IF($A23="","",IF($I23="",0,IF(OR($J23="",$K23=""),"",IFERROR($J23*$K23,""))))</f>
        <v/>
      </c>
      <c r="S23" s="10">
        <f>IF($A23="","",IF($L23="",0,IFERROR($L23*Assumptions!$B$5,"")))</f>
        <v/>
      </c>
      <c r="T23" s="10">
        <f>IF(OR($A23="",$B23="",$C23="",$E23="",$H23=""),"",IF(AND($I23&lt;&gt;"",$R23=""),"",IFERROR(SUM($Q23:$S23,$M23),"")))</f>
        <v/>
      </c>
      <c r="U23" s="10">
        <f>IF($T23="","",IFERROR($T23*Assumptions!$B$6,""))</f>
        <v/>
      </c>
      <c r="V23" s="10">
        <f>IF($T23="","",IFERROR(SUM($T23:$U23),""))</f>
        <v/>
      </c>
      <c r="W23" s="10">
        <f>IF($V23="","",IFERROR($V23*Assumptions!$B$7,""))</f>
        <v/>
      </c>
      <c r="X23" s="10">
        <f>IF($V23="","",IFERROR(SUM($V23:$W23),""))</f>
        <v/>
      </c>
      <c r="Y23" s="10">
        <f>IF($X23="","",IF($N23="","",IF($N23="Yes",IFERROR($X23*Assumptions!$B$8,""),0)))</f>
        <v/>
      </c>
      <c r="Z23" s="10">
        <f>IF(OR($X23="",$Y23=""),"",IFERROR($X23+$Y23,""))</f>
        <v/>
      </c>
      <c r="AA23" s="10">
        <f>IF(OR($X23="",$V23=""),"",IFERROR($X23-$V23,""))</f>
        <v/>
      </c>
      <c r="AB23" s="18">
        <f>IF(OR($AA23="",$X23=""),"",IFERROR($AA23/$X23,""))</f>
        <v/>
      </c>
      <c r="AC23" s="19">
        <f>IF(COUNTA($A23:$P23)=0,"",IF(OR($A23="",$B23="",$C23="",$D23="",$E23="",$F23="",$G23="",$H23="",$N23="",$O23="",$P23=""),"Check inputs",IF(OR(AND($I23="",OR($J23&lt;&gt;"",$K23&lt;&gt;"")),AND($I23&lt;&gt;"",OR($J23="",$K23=""))),"Check product inputs",IF(OR($H23&gt;Assumptions!$B$11,$J23&gt;Assumptions!$B$12,$K23&gt;Assumptions!$B$15,$L23&gt;Assumptions!$B$13,$M23&gt;Assumptions!$B$14),"Check limits",IF($AB23="","Check calculation",IF($AB23&lt;Assumptions!$B$9,"Check margin",IF($Z23&gt;Assumptions!$B$10,"Review amount","Ready for review")))))))</f>
        <v/>
      </c>
      <c r="AE23">
        <f>""</f>
        <v/>
      </c>
      <c r="AF23">
        <f>""</f>
        <v/>
      </c>
      <c r="AG23">
        <f>""</f>
        <v/>
      </c>
      <c r="AH23">
        <f>""</f>
        <v/>
      </c>
      <c r="AI23">
        <f>""</f>
        <v/>
      </c>
      <c r="AJ23">
        <f>""</f>
        <v/>
      </c>
      <c r="AK23">
        <f>""</f>
        <v/>
      </c>
      <c r="AL23">
        <f>""</f>
        <v/>
      </c>
    </row>
    <row r="24" ht="22" customHeight="1">
      <c r="A24" s="25" t="n"/>
      <c r="B24" s="15" t="n"/>
      <c r="C24" s="15" t="n"/>
      <c r="D24" s="15" t="n"/>
      <c r="E24" s="15" t="n"/>
      <c r="F24" s="15" t="n"/>
      <c r="G24" s="15" t="n"/>
      <c r="H24" s="16" t="n"/>
      <c r="I24" s="15" t="n"/>
      <c r="J24" s="16" t="n"/>
      <c r="K24" s="17" t="n"/>
      <c r="L24" s="16" t="n"/>
      <c r="M24" s="17" t="n"/>
      <c r="N24" s="15" t="n"/>
      <c r="O24" s="15" t="n"/>
      <c r="P24" s="15" t="n"/>
      <c r="Q24" s="6">
        <f>IF($A24="","",IF($H24="","",IFERROR($H24*Assumptions!$B$4,"")))</f>
        <v/>
      </c>
      <c r="R24" s="6">
        <f>IF($A24="","",IF($I24="",0,IF(OR($J24="",$K24=""),"",IFERROR($J24*$K24,""))))</f>
        <v/>
      </c>
      <c r="S24" s="6">
        <f>IF($A24="","",IF($L24="",0,IFERROR($L24*Assumptions!$B$5,"")))</f>
        <v/>
      </c>
      <c r="T24" s="6">
        <f>IF(OR($A24="",$B24="",$C24="",$E24="",$H24=""),"",IF(AND($I24&lt;&gt;"",$R24=""),"",IFERROR(SUM($Q24:$S24,$M24),"")))</f>
        <v/>
      </c>
      <c r="U24" s="6">
        <f>IF($T24="","",IFERROR($T24*Assumptions!$B$6,""))</f>
        <v/>
      </c>
      <c r="V24" s="6">
        <f>IF($T24="","",IFERROR(SUM($T24:$U24),""))</f>
        <v/>
      </c>
      <c r="W24" s="6">
        <f>IF($V24="","",IFERROR($V24*Assumptions!$B$7,""))</f>
        <v/>
      </c>
      <c r="X24" s="6">
        <f>IF($V24="","",IFERROR(SUM($V24:$W24),""))</f>
        <v/>
      </c>
      <c r="Y24" s="6">
        <f>IF($X24="","",IF($N24="","",IF($N24="Yes",IFERROR($X24*Assumptions!$B$8,""),0)))</f>
        <v/>
      </c>
      <c r="Z24" s="6">
        <f>IF(OR($X24="",$Y24=""),"",IFERROR($X24+$Y24,""))</f>
        <v/>
      </c>
      <c r="AA24" s="6">
        <f>IF(OR($X24="",$V24=""),"",IFERROR($X24-$V24,""))</f>
        <v/>
      </c>
      <c r="AB24" s="11">
        <f>IF(OR($AA24="",$X24=""),"",IFERROR($AA24/$X24,""))</f>
        <v/>
      </c>
      <c r="AC24" s="20">
        <f>IF(COUNTA($A24:$P24)=0,"",IF(OR($A24="",$B24="",$C24="",$D24="",$E24="",$F24="",$G24="",$H24="",$N24="",$O24="",$P24=""),"Check inputs",IF(OR(AND($I24="",OR($J24&lt;&gt;"",$K24&lt;&gt;"")),AND($I24&lt;&gt;"",OR($J24="",$K24=""))),"Check product inputs",IF(OR($H24&gt;Assumptions!$B$11,$J24&gt;Assumptions!$B$12,$K24&gt;Assumptions!$B$15,$L24&gt;Assumptions!$B$13,$M24&gt;Assumptions!$B$14),"Check limits",IF($AB24="","Check calculation",IF($AB24&lt;Assumptions!$B$9,"Check margin",IF($Z24&gt;Assumptions!$B$10,"Review amount","Ready for review")))))))</f>
        <v/>
      </c>
      <c r="AE24">
        <f>""</f>
        <v/>
      </c>
      <c r="AF24">
        <f>""</f>
        <v/>
      </c>
      <c r="AG24">
        <f>""</f>
        <v/>
      </c>
      <c r="AH24">
        <f>""</f>
        <v/>
      </c>
      <c r="AI24">
        <f>""</f>
        <v/>
      </c>
      <c r="AJ24">
        <f>""</f>
        <v/>
      </c>
      <c r="AK24">
        <f>""</f>
        <v/>
      </c>
      <c r="AL24">
        <f>""</f>
        <v/>
      </c>
    </row>
    <row r="25" ht="22" customHeight="1">
      <c r="A25" s="25" t="n"/>
      <c r="B25" s="15" t="n"/>
      <c r="C25" s="15" t="n"/>
      <c r="D25" s="15" t="n"/>
      <c r="E25" s="15" t="n"/>
      <c r="F25" s="15" t="n"/>
      <c r="G25" s="15" t="n"/>
      <c r="H25" s="16" t="n"/>
      <c r="I25" s="15" t="n"/>
      <c r="J25" s="16" t="n"/>
      <c r="K25" s="17" t="n"/>
      <c r="L25" s="16" t="n"/>
      <c r="M25" s="17" t="n"/>
      <c r="N25" s="15" t="n"/>
      <c r="O25" s="15" t="n"/>
      <c r="P25" s="15" t="n"/>
      <c r="Q25" s="10">
        <f>IF($A25="","",IF($H25="","",IFERROR($H25*Assumptions!$B$4,"")))</f>
        <v/>
      </c>
      <c r="R25" s="10">
        <f>IF($A25="","",IF($I25="",0,IF(OR($J25="",$K25=""),"",IFERROR($J25*$K25,""))))</f>
        <v/>
      </c>
      <c r="S25" s="10">
        <f>IF($A25="","",IF($L25="",0,IFERROR($L25*Assumptions!$B$5,"")))</f>
        <v/>
      </c>
      <c r="T25" s="10">
        <f>IF(OR($A25="",$B25="",$C25="",$E25="",$H25=""),"",IF(AND($I25&lt;&gt;"",$R25=""),"",IFERROR(SUM($Q25:$S25,$M25),"")))</f>
        <v/>
      </c>
      <c r="U25" s="10">
        <f>IF($T25="","",IFERROR($T25*Assumptions!$B$6,""))</f>
        <v/>
      </c>
      <c r="V25" s="10">
        <f>IF($T25="","",IFERROR(SUM($T25:$U25),""))</f>
        <v/>
      </c>
      <c r="W25" s="10">
        <f>IF($V25="","",IFERROR($V25*Assumptions!$B$7,""))</f>
        <v/>
      </c>
      <c r="X25" s="10">
        <f>IF($V25="","",IFERROR(SUM($V25:$W25),""))</f>
        <v/>
      </c>
      <c r="Y25" s="10">
        <f>IF($X25="","",IF($N25="","",IF($N25="Yes",IFERROR($X25*Assumptions!$B$8,""),0)))</f>
        <v/>
      </c>
      <c r="Z25" s="10">
        <f>IF(OR($X25="",$Y25=""),"",IFERROR($X25+$Y25,""))</f>
        <v/>
      </c>
      <c r="AA25" s="10">
        <f>IF(OR($X25="",$V25=""),"",IFERROR($X25-$V25,""))</f>
        <v/>
      </c>
      <c r="AB25" s="18">
        <f>IF(OR($AA25="",$X25=""),"",IFERROR($AA25/$X25,""))</f>
        <v/>
      </c>
      <c r="AC25" s="19">
        <f>IF(COUNTA($A25:$P25)=0,"",IF(OR($A25="",$B25="",$C25="",$D25="",$E25="",$F25="",$G25="",$H25="",$N25="",$O25="",$P25=""),"Check inputs",IF(OR(AND($I25="",OR($J25&lt;&gt;"",$K25&lt;&gt;"")),AND($I25&lt;&gt;"",OR($J25="",$K25=""))),"Check product inputs",IF(OR($H25&gt;Assumptions!$B$11,$J25&gt;Assumptions!$B$12,$K25&gt;Assumptions!$B$15,$L25&gt;Assumptions!$B$13,$M25&gt;Assumptions!$B$14),"Check limits",IF($AB25="","Check calculation",IF($AB25&lt;Assumptions!$B$9,"Check margin",IF($Z25&gt;Assumptions!$B$10,"Review amount","Ready for review")))))))</f>
        <v/>
      </c>
      <c r="AE25">
        <f>""</f>
        <v/>
      </c>
      <c r="AF25">
        <f>""</f>
        <v/>
      </c>
      <c r="AG25">
        <f>""</f>
        <v/>
      </c>
      <c r="AH25">
        <f>""</f>
        <v/>
      </c>
      <c r="AI25">
        <f>""</f>
        <v/>
      </c>
      <c r="AJ25">
        <f>""</f>
        <v/>
      </c>
      <c r="AK25">
        <f>""</f>
        <v/>
      </c>
      <c r="AL25">
        <f>""</f>
        <v/>
      </c>
    </row>
    <row r="26" ht="22" customHeight="1">
      <c r="A26" s="25" t="n"/>
      <c r="B26" s="15" t="n"/>
      <c r="C26" s="15" t="n"/>
      <c r="D26" s="15" t="n"/>
      <c r="E26" s="15" t="n"/>
      <c r="F26" s="15" t="n"/>
      <c r="G26" s="15" t="n"/>
      <c r="H26" s="16" t="n"/>
      <c r="I26" s="15" t="n"/>
      <c r="J26" s="16" t="n"/>
      <c r="K26" s="17" t="n"/>
      <c r="L26" s="16" t="n"/>
      <c r="M26" s="17" t="n"/>
      <c r="N26" s="15" t="n"/>
      <c r="O26" s="15" t="n"/>
      <c r="P26" s="15" t="n"/>
      <c r="Q26" s="6">
        <f>IF($A26="","",IF($H26="","",IFERROR($H26*Assumptions!$B$4,"")))</f>
        <v/>
      </c>
      <c r="R26" s="6">
        <f>IF($A26="","",IF($I26="",0,IF(OR($J26="",$K26=""),"",IFERROR($J26*$K26,""))))</f>
        <v/>
      </c>
      <c r="S26" s="6">
        <f>IF($A26="","",IF($L26="",0,IFERROR($L26*Assumptions!$B$5,"")))</f>
        <v/>
      </c>
      <c r="T26" s="6">
        <f>IF(OR($A26="",$B26="",$C26="",$E26="",$H26=""),"",IF(AND($I26&lt;&gt;"",$R26=""),"",IFERROR(SUM($Q26:$S26,$M26),"")))</f>
        <v/>
      </c>
      <c r="U26" s="6">
        <f>IF($T26="","",IFERROR($T26*Assumptions!$B$6,""))</f>
        <v/>
      </c>
      <c r="V26" s="6">
        <f>IF($T26="","",IFERROR(SUM($T26:$U26),""))</f>
        <v/>
      </c>
      <c r="W26" s="6">
        <f>IF($V26="","",IFERROR($V26*Assumptions!$B$7,""))</f>
        <v/>
      </c>
      <c r="X26" s="6">
        <f>IF($V26="","",IFERROR(SUM($V26:$W26),""))</f>
        <v/>
      </c>
      <c r="Y26" s="6">
        <f>IF($X26="","",IF($N26="","",IF($N26="Yes",IFERROR($X26*Assumptions!$B$8,""),0)))</f>
        <v/>
      </c>
      <c r="Z26" s="6">
        <f>IF(OR($X26="",$Y26=""),"",IFERROR($X26+$Y26,""))</f>
        <v/>
      </c>
      <c r="AA26" s="6">
        <f>IF(OR($X26="",$V26=""),"",IFERROR($X26-$V26,""))</f>
        <v/>
      </c>
      <c r="AB26" s="11">
        <f>IF(OR($AA26="",$X26=""),"",IFERROR($AA26/$X26,""))</f>
        <v/>
      </c>
      <c r="AC26" s="20">
        <f>IF(COUNTA($A26:$P26)=0,"",IF(OR($A26="",$B26="",$C26="",$D26="",$E26="",$F26="",$G26="",$H26="",$N26="",$O26="",$P26=""),"Check inputs",IF(OR(AND($I26="",OR($J26&lt;&gt;"",$K26&lt;&gt;"")),AND($I26&lt;&gt;"",OR($J26="",$K26=""))),"Check product inputs",IF(OR($H26&gt;Assumptions!$B$11,$J26&gt;Assumptions!$B$12,$K26&gt;Assumptions!$B$15,$L26&gt;Assumptions!$B$13,$M26&gt;Assumptions!$B$14),"Check limits",IF($AB26="","Check calculation",IF($AB26&lt;Assumptions!$B$9,"Check margin",IF($Z26&gt;Assumptions!$B$10,"Review amount","Ready for review")))))))</f>
        <v/>
      </c>
      <c r="AE26">
        <f>""</f>
        <v/>
      </c>
      <c r="AF26">
        <f>""</f>
        <v/>
      </c>
      <c r="AG26">
        <f>""</f>
        <v/>
      </c>
      <c r="AH26">
        <f>""</f>
        <v/>
      </c>
      <c r="AI26">
        <f>""</f>
        <v/>
      </c>
      <c r="AJ26">
        <f>""</f>
        <v/>
      </c>
      <c r="AK26">
        <f>""</f>
        <v/>
      </c>
      <c r="AL26">
        <f>""</f>
        <v/>
      </c>
    </row>
    <row r="27" ht="22" customHeight="1">
      <c r="A27" s="25" t="n"/>
      <c r="B27" s="15" t="n"/>
      <c r="C27" s="15" t="n"/>
      <c r="D27" s="15" t="n"/>
      <c r="E27" s="15" t="n"/>
      <c r="F27" s="15" t="n"/>
      <c r="G27" s="15" t="n"/>
      <c r="H27" s="16" t="n"/>
      <c r="I27" s="15" t="n"/>
      <c r="J27" s="16" t="n"/>
      <c r="K27" s="17" t="n"/>
      <c r="L27" s="16" t="n"/>
      <c r="M27" s="17" t="n"/>
      <c r="N27" s="15" t="n"/>
      <c r="O27" s="15" t="n"/>
      <c r="P27" s="15" t="n"/>
      <c r="Q27" s="10">
        <f>IF($A27="","",IF($H27="","",IFERROR($H27*Assumptions!$B$4,"")))</f>
        <v/>
      </c>
      <c r="R27" s="10">
        <f>IF($A27="","",IF($I27="",0,IF(OR($J27="",$K27=""),"",IFERROR($J27*$K27,""))))</f>
        <v/>
      </c>
      <c r="S27" s="10">
        <f>IF($A27="","",IF($L27="",0,IFERROR($L27*Assumptions!$B$5,"")))</f>
        <v/>
      </c>
      <c r="T27" s="10">
        <f>IF(OR($A27="",$B27="",$C27="",$E27="",$H27=""),"",IF(AND($I27&lt;&gt;"",$R27=""),"",IFERROR(SUM($Q27:$S27,$M27),"")))</f>
        <v/>
      </c>
      <c r="U27" s="10">
        <f>IF($T27="","",IFERROR($T27*Assumptions!$B$6,""))</f>
        <v/>
      </c>
      <c r="V27" s="10">
        <f>IF($T27="","",IFERROR(SUM($T27:$U27),""))</f>
        <v/>
      </c>
      <c r="W27" s="10">
        <f>IF($V27="","",IFERROR($V27*Assumptions!$B$7,""))</f>
        <v/>
      </c>
      <c r="X27" s="10">
        <f>IF($V27="","",IFERROR(SUM($V27:$W27),""))</f>
        <v/>
      </c>
      <c r="Y27" s="10">
        <f>IF($X27="","",IF($N27="","",IF($N27="Yes",IFERROR($X27*Assumptions!$B$8,""),0)))</f>
        <v/>
      </c>
      <c r="Z27" s="10">
        <f>IF(OR($X27="",$Y27=""),"",IFERROR($X27+$Y27,""))</f>
        <v/>
      </c>
      <c r="AA27" s="10">
        <f>IF(OR($X27="",$V27=""),"",IFERROR($X27-$V27,""))</f>
        <v/>
      </c>
      <c r="AB27" s="18">
        <f>IF(OR($AA27="",$X27=""),"",IFERROR($AA27/$X27,""))</f>
        <v/>
      </c>
      <c r="AC27" s="19">
        <f>IF(COUNTA($A27:$P27)=0,"",IF(OR($A27="",$B27="",$C27="",$D27="",$E27="",$F27="",$G27="",$H27="",$N27="",$O27="",$P27=""),"Check inputs",IF(OR(AND($I27="",OR($J27&lt;&gt;"",$K27&lt;&gt;"")),AND($I27&lt;&gt;"",OR($J27="",$K27=""))),"Check product inputs",IF(OR($H27&gt;Assumptions!$B$11,$J27&gt;Assumptions!$B$12,$K27&gt;Assumptions!$B$15,$L27&gt;Assumptions!$B$13,$M27&gt;Assumptions!$B$14),"Check limits",IF($AB27="","Check calculation",IF($AB27&lt;Assumptions!$B$9,"Check margin",IF($Z27&gt;Assumptions!$B$10,"Review amount","Ready for review")))))))</f>
        <v/>
      </c>
      <c r="AE27">
        <f>""</f>
        <v/>
      </c>
      <c r="AF27">
        <f>""</f>
        <v/>
      </c>
      <c r="AG27">
        <f>""</f>
        <v/>
      </c>
      <c r="AH27">
        <f>""</f>
        <v/>
      </c>
      <c r="AI27">
        <f>""</f>
        <v/>
      </c>
      <c r="AJ27">
        <f>""</f>
        <v/>
      </c>
      <c r="AK27">
        <f>""</f>
        <v/>
      </c>
      <c r="AL27">
        <f>""</f>
        <v/>
      </c>
    </row>
    <row r="28" ht="22" customHeight="1">
      <c r="A28" s="25" t="n"/>
      <c r="B28" s="15" t="n"/>
      <c r="C28" s="15" t="n"/>
      <c r="D28" s="15" t="n"/>
      <c r="E28" s="15" t="n"/>
      <c r="F28" s="15" t="n"/>
      <c r="G28" s="15" t="n"/>
      <c r="H28" s="16" t="n"/>
      <c r="I28" s="15" t="n"/>
      <c r="J28" s="16" t="n"/>
      <c r="K28" s="17" t="n"/>
      <c r="L28" s="16" t="n"/>
      <c r="M28" s="17" t="n"/>
      <c r="N28" s="15" t="n"/>
      <c r="O28" s="15" t="n"/>
      <c r="P28" s="15" t="n"/>
      <c r="Q28" s="6">
        <f>IF($A28="","",IF($H28="","",IFERROR($H28*Assumptions!$B$4,"")))</f>
        <v/>
      </c>
      <c r="R28" s="6">
        <f>IF($A28="","",IF($I28="",0,IF(OR($J28="",$K28=""),"",IFERROR($J28*$K28,""))))</f>
        <v/>
      </c>
      <c r="S28" s="6">
        <f>IF($A28="","",IF($L28="",0,IFERROR($L28*Assumptions!$B$5,"")))</f>
        <v/>
      </c>
      <c r="T28" s="6">
        <f>IF(OR($A28="",$B28="",$C28="",$E28="",$H28=""),"",IF(AND($I28&lt;&gt;"",$R28=""),"",IFERROR(SUM($Q28:$S28,$M28),"")))</f>
        <v/>
      </c>
      <c r="U28" s="6">
        <f>IF($T28="","",IFERROR($T28*Assumptions!$B$6,""))</f>
        <v/>
      </c>
      <c r="V28" s="6">
        <f>IF($T28="","",IFERROR(SUM($T28:$U28),""))</f>
        <v/>
      </c>
      <c r="W28" s="6">
        <f>IF($V28="","",IFERROR($V28*Assumptions!$B$7,""))</f>
        <v/>
      </c>
      <c r="X28" s="6">
        <f>IF($V28="","",IFERROR(SUM($V28:$W28),""))</f>
        <v/>
      </c>
      <c r="Y28" s="6">
        <f>IF($X28="","",IF($N28="","",IF($N28="Yes",IFERROR($X28*Assumptions!$B$8,""),0)))</f>
        <v/>
      </c>
      <c r="Z28" s="6">
        <f>IF(OR($X28="",$Y28=""),"",IFERROR($X28+$Y28,""))</f>
        <v/>
      </c>
      <c r="AA28" s="6">
        <f>IF(OR($X28="",$V28=""),"",IFERROR($X28-$V28,""))</f>
        <v/>
      </c>
      <c r="AB28" s="11">
        <f>IF(OR($AA28="",$X28=""),"",IFERROR($AA28/$X28,""))</f>
        <v/>
      </c>
      <c r="AC28" s="20">
        <f>IF(COUNTA($A28:$P28)=0,"",IF(OR($A28="",$B28="",$C28="",$D28="",$E28="",$F28="",$G28="",$H28="",$N28="",$O28="",$P28=""),"Check inputs",IF(OR(AND($I28="",OR($J28&lt;&gt;"",$K28&lt;&gt;"")),AND($I28&lt;&gt;"",OR($J28="",$K28=""))),"Check product inputs",IF(OR($H28&gt;Assumptions!$B$11,$J28&gt;Assumptions!$B$12,$K28&gt;Assumptions!$B$15,$L28&gt;Assumptions!$B$13,$M28&gt;Assumptions!$B$14),"Check limits",IF($AB28="","Check calculation",IF($AB28&lt;Assumptions!$B$9,"Check margin",IF($Z28&gt;Assumptions!$B$10,"Review amount","Ready for review")))))))</f>
        <v/>
      </c>
      <c r="AE28">
        <f>""</f>
        <v/>
      </c>
      <c r="AF28">
        <f>""</f>
        <v/>
      </c>
      <c r="AG28">
        <f>""</f>
        <v/>
      </c>
      <c r="AH28">
        <f>""</f>
        <v/>
      </c>
      <c r="AI28">
        <f>""</f>
        <v/>
      </c>
      <c r="AJ28">
        <f>""</f>
        <v/>
      </c>
      <c r="AK28">
        <f>""</f>
        <v/>
      </c>
      <c r="AL28">
        <f>""</f>
        <v/>
      </c>
    </row>
    <row r="29" ht="22" customHeight="1">
      <c r="A29" s="25" t="n"/>
      <c r="B29" s="15" t="n"/>
      <c r="C29" s="15" t="n"/>
      <c r="D29" s="15" t="n"/>
      <c r="E29" s="15" t="n"/>
      <c r="F29" s="15" t="n"/>
      <c r="G29" s="15" t="n"/>
      <c r="H29" s="16" t="n"/>
      <c r="I29" s="15" t="n"/>
      <c r="J29" s="16" t="n"/>
      <c r="K29" s="17" t="n"/>
      <c r="L29" s="16" t="n"/>
      <c r="M29" s="17" t="n"/>
      <c r="N29" s="15" t="n"/>
      <c r="O29" s="15" t="n"/>
      <c r="P29" s="15" t="n"/>
      <c r="Q29" s="10">
        <f>IF($A29="","",IF($H29="","",IFERROR($H29*Assumptions!$B$4,"")))</f>
        <v/>
      </c>
      <c r="R29" s="10">
        <f>IF($A29="","",IF($I29="",0,IF(OR($J29="",$K29=""),"",IFERROR($J29*$K29,""))))</f>
        <v/>
      </c>
      <c r="S29" s="10">
        <f>IF($A29="","",IF($L29="",0,IFERROR($L29*Assumptions!$B$5,"")))</f>
        <v/>
      </c>
      <c r="T29" s="10">
        <f>IF(OR($A29="",$B29="",$C29="",$E29="",$H29=""),"",IF(AND($I29&lt;&gt;"",$R29=""),"",IFERROR(SUM($Q29:$S29,$M29),"")))</f>
        <v/>
      </c>
      <c r="U29" s="10">
        <f>IF($T29="","",IFERROR($T29*Assumptions!$B$6,""))</f>
        <v/>
      </c>
      <c r="V29" s="10">
        <f>IF($T29="","",IFERROR(SUM($T29:$U29),""))</f>
        <v/>
      </c>
      <c r="W29" s="10">
        <f>IF($V29="","",IFERROR($V29*Assumptions!$B$7,""))</f>
        <v/>
      </c>
      <c r="X29" s="10">
        <f>IF($V29="","",IFERROR(SUM($V29:$W29),""))</f>
        <v/>
      </c>
      <c r="Y29" s="10">
        <f>IF($X29="","",IF($N29="","",IF($N29="Yes",IFERROR($X29*Assumptions!$B$8,""),0)))</f>
        <v/>
      </c>
      <c r="Z29" s="10">
        <f>IF(OR($X29="",$Y29=""),"",IFERROR($X29+$Y29,""))</f>
        <v/>
      </c>
      <c r="AA29" s="10">
        <f>IF(OR($X29="",$V29=""),"",IFERROR($X29-$V29,""))</f>
        <v/>
      </c>
      <c r="AB29" s="18">
        <f>IF(OR($AA29="",$X29=""),"",IFERROR($AA29/$X29,""))</f>
        <v/>
      </c>
      <c r="AC29" s="19">
        <f>IF(COUNTA($A29:$P29)=0,"",IF(OR($A29="",$B29="",$C29="",$D29="",$E29="",$F29="",$G29="",$H29="",$N29="",$O29="",$P29=""),"Check inputs",IF(OR(AND($I29="",OR($J29&lt;&gt;"",$K29&lt;&gt;"")),AND($I29&lt;&gt;"",OR($J29="",$K29=""))),"Check product inputs",IF(OR($H29&gt;Assumptions!$B$11,$J29&gt;Assumptions!$B$12,$K29&gt;Assumptions!$B$15,$L29&gt;Assumptions!$B$13,$M29&gt;Assumptions!$B$14),"Check limits",IF($AB29="","Check calculation",IF($AB29&lt;Assumptions!$B$9,"Check margin",IF($Z29&gt;Assumptions!$B$10,"Review amount","Ready for review")))))))</f>
        <v/>
      </c>
      <c r="AE29">
        <f>""</f>
        <v/>
      </c>
      <c r="AF29">
        <f>""</f>
        <v/>
      </c>
      <c r="AG29">
        <f>""</f>
        <v/>
      </c>
      <c r="AH29">
        <f>""</f>
        <v/>
      </c>
      <c r="AI29">
        <f>""</f>
        <v/>
      </c>
      <c r="AJ29">
        <f>""</f>
        <v/>
      </c>
      <c r="AK29">
        <f>""</f>
        <v/>
      </c>
      <c r="AL29">
        <f>""</f>
        <v/>
      </c>
    </row>
    <row r="30" ht="22" customHeight="1">
      <c r="A30" s="25" t="n"/>
      <c r="B30" s="15" t="n"/>
      <c r="C30" s="15" t="n"/>
      <c r="D30" s="15" t="n"/>
      <c r="E30" s="15" t="n"/>
      <c r="F30" s="15" t="n"/>
      <c r="G30" s="15" t="n"/>
      <c r="H30" s="16" t="n"/>
      <c r="I30" s="15" t="n"/>
      <c r="J30" s="16" t="n"/>
      <c r="K30" s="17" t="n"/>
      <c r="L30" s="16" t="n"/>
      <c r="M30" s="17" t="n"/>
      <c r="N30" s="15" t="n"/>
      <c r="O30" s="15" t="n"/>
      <c r="P30" s="15" t="n"/>
      <c r="Q30" s="6">
        <f>IF($A30="","",IF($H30="","",IFERROR($H30*Assumptions!$B$4,"")))</f>
        <v/>
      </c>
      <c r="R30" s="6">
        <f>IF($A30="","",IF($I30="",0,IF(OR($J30="",$K30=""),"",IFERROR($J30*$K30,""))))</f>
        <v/>
      </c>
      <c r="S30" s="6">
        <f>IF($A30="","",IF($L30="",0,IFERROR($L30*Assumptions!$B$5,"")))</f>
        <v/>
      </c>
      <c r="T30" s="6">
        <f>IF(OR($A30="",$B30="",$C30="",$E30="",$H30=""),"",IF(AND($I30&lt;&gt;"",$R30=""),"",IFERROR(SUM($Q30:$S30,$M30),"")))</f>
        <v/>
      </c>
      <c r="U30" s="6">
        <f>IF($T30="","",IFERROR($T30*Assumptions!$B$6,""))</f>
        <v/>
      </c>
      <c r="V30" s="6">
        <f>IF($T30="","",IFERROR(SUM($T30:$U30),""))</f>
        <v/>
      </c>
      <c r="W30" s="6">
        <f>IF($V30="","",IFERROR($V30*Assumptions!$B$7,""))</f>
        <v/>
      </c>
      <c r="X30" s="6">
        <f>IF($V30="","",IFERROR(SUM($V30:$W30),""))</f>
        <v/>
      </c>
      <c r="Y30" s="6">
        <f>IF($X30="","",IF($N30="","",IF($N30="Yes",IFERROR($X30*Assumptions!$B$8,""),0)))</f>
        <v/>
      </c>
      <c r="Z30" s="6">
        <f>IF(OR($X30="",$Y30=""),"",IFERROR($X30+$Y30,""))</f>
        <v/>
      </c>
      <c r="AA30" s="6">
        <f>IF(OR($X30="",$V30=""),"",IFERROR($X30-$V30,""))</f>
        <v/>
      </c>
      <c r="AB30" s="11">
        <f>IF(OR($AA30="",$X30=""),"",IFERROR($AA30/$X30,""))</f>
        <v/>
      </c>
      <c r="AC30" s="20">
        <f>IF(COUNTA($A30:$P30)=0,"",IF(OR($A30="",$B30="",$C30="",$D30="",$E30="",$F30="",$G30="",$H30="",$N30="",$O30="",$P30=""),"Check inputs",IF(OR(AND($I30="",OR($J30&lt;&gt;"",$K30&lt;&gt;"")),AND($I30&lt;&gt;"",OR($J30="",$K30=""))),"Check product inputs",IF(OR($H30&gt;Assumptions!$B$11,$J30&gt;Assumptions!$B$12,$K30&gt;Assumptions!$B$15,$L30&gt;Assumptions!$B$13,$M30&gt;Assumptions!$B$14),"Check limits",IF($AB30="","Check calculation",IF($AB30&lt;Assumptions!$B$9,"Check margin",IF($Z30&gt;Assumptions!$B$10,"Review amount","Ready for review")))))))</f>
        <v/>
      </c>
      <c r="AE30">
        <f>""</f>
        <v/>
      </c>
      <c r="AF30">
        <f>""</f>
        <v/>
      </c>
      <c r="AG30">
        <f>""</f>
        <v/>
      </c>
      <c r="AH30">
        <f>""</f>
        <v/>
      </c>
      <c r="AI30">
        <f>""</f>
        <v/>
      </c>
      <c r="AJ30">
        <f>""</f>
        <v/>
      </c>
      <c r="AK30">
        <f>""</f>
        <v/>
      </c>
      <c r="AL30">
        <f>""</f>
        <v/>
      </c>
    </row>
    <row r="31" ht="22" customHeight="1">
      <c r="A31" s="25" t="n"/>
      <c r="B31" s="15" t="n"/>
      <c r="C31" s="15" t="n"/>
      <c r="D31" s="15" t="n"/>
      <c r="E31" s="15" t="n"/>
      <c r="F31" s="15" t="n"/>
      <c r="G31" s="15" t="n"/>
      <c r="H31" s="16" t="n"/>
      <c r="I31" s="15" t="n"/>
      <c r="J31" s="16" t="n"/>
      <c r="K31" s="17" t="n"/>
      <c r="L31" s="16" t="n"/>
      <c r="M31" s="17" t="n"/>
      <c r="N31" s="15" t="n"/>
      <c r="O31" s="15" t="n"/>
      <c r="P31" s="15" t="n"/>
      <c r="Q31" s="10">
        <f>IF($A31="","",IF($H31="","",IFERROR($H31*Assumptions!$B$4,"")))</f>
        <v/>
      </c>
      <c r="R31" s="10">
        <f>IF($A31="","",IF($I31="",0,IF(OR($J31="",$K31=""),"",IFERROR($J31*$K31,""))))</f>
        <v/>
      </c>
      <c r="S31" s="10">
        <f>IF($A31="","",IF($L31="",0,IFERROR($L31*Assumptions!$B$5,"")))</f>
        <v/>
      </c>
      <c r="T31" s="10">
        <f>IF(OR($A31="",$B31="",$C31="",$E31="",$H31=""),"",IF(AND($I31&lt;&gt;"",$R31=""),"",IFERROR(SUM($Q31:$S31,$M31),"")))</f>
        <v/>
      </c>
      <c r="U31" s="10">
        <f>IF($T31="","",IFERROR($T31*Assumptions!$B$6,""))</f>
        <v/>
      </c>
      <c r="V31" s="10">
        <f>IF($T31="","",IFERROR(SUM($T31:$U31),""))</f>
        <v/>
      </c>
      <c r="W31" s="10">
        <f>IF($V31="","",IFERROR($V31*Assumptions!$B$7,""))</f>
        <v/>
      </c>
      <c r="X31" s="10">
        <f>IF($V31="","",IFERROR(SUM($V31:$W31),""))</f>
        <v/>
      </c>
      <c r="Y31" s="10">
        <f>IF($X31="","",IF($N31="","",IF($N31="Yes",IFERROR($X31*Assumptions!$B$8,""),0)))</f>
        <v/>
      </c>
      <c r="Z31" s="10">
        <f>IF(OR($X31="",$Y31=""),"",IFERROR($X31+$Y31,""))</f>
        <v/>
      </c>
      <c r="AA31" s="10">
        <f>IF(OR($X31="",$V31=""),"",IFERROR($X31-$V31,""))</f>
        <v/>
      </c>
      <c r="AB31" s="18">
        <f>IF(OR($AA31="",$X31=""),"",IFERROR($AA31/$X31,""))</f>
        <v/>
      </c>
      <c r="AC31" s="19">
        <f>IF(COUNTA($A31:$P31)=0,"",IF(OR($A31="",$B31="",$C31="",$D31="",$E31="",$F31="",$G31="",$H31="",$N31="",$O31="",$P31=""),"Check inputs",IF(OR(AND($I31="",OR($J31&lt;&gt;"",$K31&lt;&gt;"")),AND($I31&lt;&gt;"",OR($J31="",$K31=""))),"Check product inputs",IF(OR($H31&gt;Assumptions!$B$11,$J31&gt;Assumptions!$B$12,$K31&gt;Assumptions!$B$15,$L31&gt;Assumptions!$B$13,$M31&gt;Assumptions!$B$14),"Check limits",IF($AB31="","Check calculation",IF($AB31&lt;Assumptions!$B$9,"Check margin",IF($Z31&gt;Assumptions!$B$10,"Review amount","Ready for review")))))))</f>
        <v/>
      </c>
      <c r="AE31">
        <f>""</f>
        <v/>
      </c>
      <c r="AF31">
        <f>""</f>
        <v/>
      </c>
      <c r="AG31">
        <f>""</f>
        <v/>
      </c>
      <c r="AH31">
        <f>""</f>
        <v/>
      </c>
      <c r="AI31">
        <f>""</f>
        <v/>
      </c>
      <c r="AJ31">
        <f>""</f>
        <v/>
      </c>
      <c r="AK31">
        <f>""</f>
        <v/>
      </c>
      <c r="AL31">
        <f>""</f>
        <v/>
      </c>
    </row>
    <row r="32" ht="22" customHeight="1">
      <c r="A32" s="25" t="n"/>
      <c r="B32" s="15" t="n"/>
      <c r="C32" s="15" t="n"/>
      <c r="D32" s="15" t="n"/>
      <c r="E32" s="15" t="n"/>
      <c r="F32" s="15" t="n"/>
      <c r="G32" s="15" t="n"/>
      <c r="H32" s="16" t="n"/>
      <c r="I32" s="15" t="n"/>
      <c r="J32" s="16" t="n"/>
      <c r="K32" s="17" t="n"/>
      <c r="L32" s="16" t="n"/>
      <c r="M32" s="17" t="n"/>
      <c r="N32" s="15" t="n"/>
      <c r="O32" s="15" t="n"/>
      <c r="P32" s="15" t="n"/>
      <c r="Q32" s="6">
        <f>IF($A32="","",IF($H32="","",IFERROR($H32*Assumptions!$B$4,"")))</f>
        <v/>
      </c>
      <c r="R32" s="6">
        <f>IF($A32="","",IF($I32="",0,IF(OR($J32="",$K32=""),"",IFERROR($J32*$K32,""))))</f>
        <v/>
      </c>
      <c r="S32" s="6">
        <f>IF($A32="","",IF($L32="",0,IFERROR($L32*Assumptions!$B$5,"")))</f>
        <v/>
      </c>
      <c r="T32" s="6">
        <f>IF(OR($A32="",$B32="",$C32="",$E32="",$H32=""),"",IF(AND($I32&lt;&gt;"",$R32=""),"",IFERROR(SUM($Q32:$S32,$M32),"")))</f>
        <v/>
      </c>
      <c r="U32" s="6">
        <f>IF($T32="","",IFERROR($T32*Assumptions!$B$6,""))</f>
        <v/>
      </c>
      <c r="V32" s="6">
        <f>IF($T32="","",IFERROR(SUM($T32:$U32),""))</f>
        <v/>
      </c>
      <c r="W32" s="6">
        <f>IF($V32="","",IFERROR($V32*Assumptions!$B$7,""))</f>
        <v/>
      </c>
      <c r="X32" s="6">
        <f>IF($V32="","",IFERROR(SUM($V32:$W32),""))</f>
        <v/>
      </c>
      <c r="Y32" s="6">
        <f>IF($X32="","",IF($N32="","",IF($N32="Yes",IFERROR($X32*Assumptions!$B$8,""),0)))</f>
        <v/>
      </c>
      <c r="Z32" s="6">
        <f>IF(OR($X32="",$Y32=""),"",IFERROR($X32+$Y32,""))</f>
        <v/>
      </c>
      <c r="AA32" s="6">
        <f>IF(OR($X32="",$V32=""),"",IFERROR($X32-$V32,""))</f>
        <v/>
      </c>
      <c r="AB32" s="11">
        <f>IF(OR($AA32="",$X32=""),"",IFERROR($AA32/$X32,""))</f>
        <v/>
      </c>
      <c r="AC32" s="20">
        <f>IF(COUNTA($A32:$P32)=0,"",IF(OR($A32="",$B32="",$C32="",$D32="",$E32="",$F32="",$G32="",$H32="",$N32="",$O32="",$P32=""),"Check inputs",IF(OR(AND($I32="",OR($J32&lt;&gt;"",$K32&lt;&gt;"")),AND($I32&lt;&gt;"",OR($J32="",$K32=""))),"Check product inputs",IF(OR($H32&gt;Assumptions!$B$11,$J32&gt;Assumptions!$B$12,$K32&gt;Assumptions!$B$15,$L32&gt;Assumptions!$B$13,$M32&gt;Assumptions!$B$14),"Check limits",IF($AB32="","Check calculation",IF($AB32&lt;Assumptions!$B$9,"Check margin",IF($Z32&gt;Assumptions!$B$10,"Review amount","Ready for review")))))))</f>
        <v/>
      </c>
      <c r="AE32">
        <f>""</f>
        <v/>
      </c>
      <c r="AF32">
        <f>""</f>
        <v/>
      </c>
      <c r="AG32">
        <f>""</f>
        <v/>
      </c>
      <c r="AH32">
        <f>""</f>
        <v/>
      </c>
      <c r="AI32">
        <f>""</f>
        <v/>
      </c>
      <c r="AJ32">
        <f>""</f>
        <v/>
      </c>
      <c r="AK32">
        <f>""</f>
        <v/>
      </c>
      <c r="AL32">
        <f>""</f>
        <v/>
      </c>
    </row>
    <row r="33" ht="22" customHeight="1">
      <c r="A33" s="25" t="n"/>
      <c r="B33" s="15" t="n"/>
      <c r="C33" s="15" t="n"/>
      <c r="D33" s="15" t="n"/>
      <c r="E33" s="15" t="n"/>
      <c r="F33" s="15" t="n"/>
      <c r="G33" s="15" t="n"/>
      <c r="H33" s="16" t="n"/>
      <c r="I33" s="15" t="n"/>
      <c r="J33" s="16" t="n"/>
      <c r="K33" s="17" t="n"/>
      <c r="L33" s="16" t="n"/>
      <c r="M33" s="17" t="n"/>
      <c r="N33" s="15" t="n"/>
      <c r="O33" s="15" t="n"/>
      <c r="P33" s="15" t="n"/>
      <c r="Q33" s="10">
        <f>IF($A33="","",IF($H33="","",IFERROR($H33*Assumptions!$B$4,"")))</f>
        <v/>
      </c>
      <c r="R33" s="10">
        <f>IF($A33="","",IF($I33="",0,IF(OR($J33="",$K33=""),"",IFERROR($J33*$K33,""))))</f>
        <v/>
      </c>
      <c r="S33" s="10">
        <f>IF($A33="","",IF($L33="",0,IFERROR($L33*Assumptions!$B$5,"")))</f>
        <v/>
      </c>
      <c r="T33" s="10">
        <f>IF(OR($A33="",$B33="",$C33="",$E33="",$H33=""),"",IF(AND($I33&lt;&gt;"",$R33=""),"",IFERROR(SUM($Q33:$S33,$M33),"")))</f>
        <v/>
      </c>
      <c r="U33" s="10">
        <f>IF($T33="","",IFERROR($T33*Assumptions!$B$6,""))</f>
        <v/>
      </c>
      <c r="V33" s="10">
        <f>IF($T33="","",IFERROR(SUM($T33:$U33),""))</f>
        <v/>
      </c>
      <c r="W33" s="10">
        <f>IF($V33="","",IFERROR($V33*Assumptions!$B$7,""))</f>
        <v/>
      </c>
      <c r="X33" s="10">
        <f>IF($V33="","",IFERROR(SUM($V33:$W33),""))</f>
        <v/>
      </c>
      <c r="Y33" s="10">
        <f>IF($X33="","",IF($N33="","",IF($N33="Yes",IFERROR($X33*Assumptions!$B$8,""),0)))</f>
        <v/>
      </c>
      <c r="Z33" s="10">
        <f>IF(OR($X33="",$Y33=""),"",IFERROR($X33+$Y33,""))</f>
        <v/>
      </c>
      <c r="AA33" s="10">
        <f>IF(OR($X33="",$V33=""),"",IFERROR($X33-$V33,""))</f>
        <v/>
      </c>
      <c r="AB33" s="18">
        <f>IF(OR($AA33="",$X33=""),"",IFERROR($AA33/$X33,""))</f>
        <v/>
      </c>
      <c r="AC33" s="19">
        <f>IF(COUNTA($A33:$P33)=0,"",IF(OR($A33="",$B33="",$C33="",$D33="",$E33="",$F33="",$G33="",$H33="",$N33="",$O33="",$P33=""),"Check inputs",IF(OR(AND($I33="",OR($J33&lt;&gt;"",$K33&lt;&gt;"")),AND($I33&lt;&gt;"",OR($J33="",$K33=""))),"Check product inputs",IF(OR($H33&gt;Assumptions!$B$11,$J33&gt;Assumptions!$B$12,$K33&gt;Assumptions!$B$15,$L33&gt;Assumptions!$B$13,$M33&gt;Assumptions!$B$14),"Check limits",IF($AB33="","Check calculation",IF($AB33&lt;Assumptions!$B$9,"Check margin",IF($Z33&gt;Assumptions!$B$10,"Review amount","Ready for review")))))))</f>
        <v/>
      </c>
      <c r="AE33">
        <f>""</f>
        <v/>
      </c>
      <c r="AF33">
        <f>""</f>
        <v/>
      </c>
      <c r="AG33">
        <f>""</f>
        <v/>
      </c>
      <c r="AH33">
        <f>""</f>
        <v/>
      </c>
      <c r="AI33">
        <f>""</f>
        <v/>
      </c>
      <c r="AJ33">
        <f>""</f>
        <v/>
      </c>
      <c r="AK33">
        <f>""</f>
        <v/>
      </c>
      <c r="AL33">
        <f>""</f>
        <v/>
      </c>
    </row>
    <row r="34" ht="22" customHeight="1">
      <c r="A34" s="25" t="n"/>
      <c r="B34" s="15" t="n"/>
      <c r="C34" s="15" t="n"/>
      <c r="D34" s="15" t="n"/>
      <c r="E34" s="15" t="n"/>
      <c r="F34" s="15" t="n"/>
      <c r="G34" s="15" t="n"/>
      <c r="H34" s="16" t="n"/>
      <c r="I34" s="15" t="n"/>
      <c r="J34" s="16" t="n"/>
      <c r="K34" s="17" t="n"/>
      <c r="L34" s="16" t="n"/>
      <c r="M34" s="17" t="n"/>
      <c r="N34" s="15" t="n"/>
      <c r="O34" s="15" t="n"/>
      <c r="P34" s="15" t="n"/>
      <c r="Q34" s="6">
        <f>IF($A34="","",IF($H34="","",IFERROR($H34*Assumptions!$B$4,"")))</f>
        <v/>
      </c>
      <c r="R34" s="6">
        <f>IF($A34="","",IF($I34="",0,IF(OR($J34="",$K34=""),"",IFERROR($J34*$K34,""))))</f>
        <v/>
      </c>
      <c r="S34" s="6">
        <f>IF($A34="","",IF($L34="",0,IFERROR($L34*Assumptions!$B$5,"")))</f>
        <v/>
      </c>
      <c r="T34" s="6">
        <f>IF(OR($A34="",$B34="",$C34="",$E34="",$H34=""),"",IF(AND($I34&lt;&gt;"",$R34=""),"",IFERROR(SUM($Q34:$S34,$M34),"")))</f>
        <v/>
      </c>
      <c r="U34" s="6">
        <f>IF($T34="","",IFERROR($T34*Assumptions!$B$6,""))</f>
        <v/>
      </c>
      <c r="V34" s="6">
        <f>IF($T34="","",IFERROR(SUM($T34:$U34),""))</f>
        <v/>
      </c>
      <c r="W34" s="6">
        <f>IF($V34="","",IFERROR($V34*Assumptions!$B$7,""))</f>
        <v/>
      </c>
      <c r="X34" s="6">
        <f>IF($V34="","",IFERROR(SUM($V34:$W34),""))</f>
        <v/>
      </c>
      <c r="Y34" s="6">
        <f>IF($X34="","",IF($N34="","",IF($N34="Yes",IFERROR($X34*Assumptions!$B$8,""),0)))</f>
        <v/>
      </c>
      <c r="Z34" s="6">
        <f>IF(OR($X34="",$Y34=""),"",IFERROR($X34+$Y34,""))</f>
        <v/>
      </c>
      <c r="AA34" s="6">
        <f>IF(OR($X34="",$V34=""),"",IFERROR($X34-$V34,""))</f>
        <v/>
      </c>
      <c r="AB34" s="11">
        <f>IF(OR($AA34="",$X34=""),"",IFERROR($AA34/$X34,""))</f>
        <v/>
      </c>
      <c r="AC34" s="20">
        <f>IF(COUNTA($A34:$P34)=0,"",IF(OR($A34="",$B34="",$C34="",$D34="",$E34="",$F34="",$G34="",$H34="",$N34="",$O34="",$P34=""),"Check inputs",IF(OR(AND($I34="",OR($J34&lt;&gt;"",$K34&lt;&gt;"")),AND($I34&lt;&gt;"",OR($J34="",$K34=""))),"Check product inputs",IF(OR($H34&gt;Assumptions!$B$11,$J34&gt;Assumptions!$B$12,$K34&gt;Assumptions!$B$15,$L34&gt;Assumptions!$B$13,$M34&gt;Assumptions!$B$14),"Check limits",IF($AB34="","Check calculation",IF($AB34&lt;Assumptions!$B$9,"Check margin",IF($Z34&gt;Assumptions!$B$10,"Review amount","Ready for review")))))))</f>
        <v/>
      </c>
      <c r="AE34">
        <f>""</f>
        <v/>
      </c>
      <c r="AF34">
        <f>""</f>
        <v/>
      </c>
      <c r="AG34">
        <f>""</f>
        <v/>
      </c>
      <c r="AH34">
        <f>""</f>
        <v/>
      </c>
      <c r="AI34">
        <f>""</f>
        <v/>
      </c>
      <c r="AJ34">
        <f>""</f>
        <v/>
      </c>
      <c r="AK34">
        <f>""</f>
        <v/>
      </c>
      <c r="AL34">
        <f>""</f>
        <v/>
      </c>
    </row>
    <row r="35" ht="22" customHeight="1">
      <c r="A35" s="25" t="n"/>
      <c r="B35" s="15" t="n"/>
      <c r="C35" s="15" t="n"/>
      <c r="D35" s="15" t="n"/>
      <c r="E35" s="15" t="n"/>
      <c r="F35" s="15" t="n"/>
      <c r="G35" s="15" t="n"/>
      <c r="H35" s="16" t="n"/>
      <c r="I35" s="15" t="n"/>
      <c r="J35" s="16" t="n"/>
      <c r="K35" s="17" t="n"/>
      <c r="L35" s="16" t="n"/>
      <c r="M35" s="17" t="n"/>
      <c r="N35" s="15" t="n"/>
      <c r="O35" s="15" t="n"/>
      <c r="P35" s="15" t="n"/>
      <c r="Q35" s="10">
        <f>IF($A35="","",IF($H35="","",IFERROR($H35*Assumptions!$B$4,"")))</f>
        <v/>
      </c>
      <c r="R35" s="10">
        <f>IF($A35="","",IF($I35="",0,IF(OR($J35="",$K35=""),"",IFERROR($J35*$K35,""))))</f>
        <v/>
      </c>
      <c r="S35" s="10">
        <f>IF($A35="","",IF($L35="",0,IFERROR($L35*Assumptions!$B$5,"")))</f>
        <v/>
      </c>
      <c r="T35" s="10">
        <f>IF(OR($A35="",$B35="",$C35="",$E35="",$H35=""),"",IF(AND($I35&lt;&gt;"",$R35=""),"",IFERROR(SUM($Q35:$S35,$M35),"")))</f>
        <v/>
      </c>
      <c r="U35" s="10">
        <f>IF($T35="","",IFERROR($T35*Assumptions!$B$6,""))</f>
        <v/>
      </c>
      <c r="V35" s="10">
        <f>IF($T35="","",IFERROR(SUM($T35:$U35),""))</f>
        <v/>
      </c>
      <c r="W35" s="10">
        <f>IF($V35="","",IFERROR($V35*Assumptions!$B$7,""))</f>
        <v/>
      </c>
      <c r="X35" s="10">
        <f>IF($V35="","",IFERROR(SUM($V35:$W35),""))</f>
        <v/>
      </c>
      <c r="Y35" s="10">
        <f>IF($X35="","",IF($N35="","",IF($N35="Yes",IFERROR($X35*Assumptions!$B$8,""),0)))</f>
        <v/>
      </c>
      <c r="Z35" s="10">
        <f>IF(OR($X35="",$Y35=""),"",IFERROR($X35+$Y35,""))</f>
        <v/>
      </c>
      <c r="AA35" s="10">
        <f>IF(OR($X35="",$V35=""),"",IFERROR($X35-$V35,""))</f>
        <v/>
      </c>
      <c r="AB35" s="18">
        <f>IF(OR($AA35="",$X35=""),"",IFERROR($AA35/$X35,""))</f>
        <v/>
      </c>
      <c r="AC35" s="19">
        <f>IF(COUNTA($A35:$P35)=0,"",IF(OR($A35="",$B35="",$C35="",$D35="",$E35="",$F35="",$G35="",$H35="",$N35="",$O35="",$P35=""),"Check inputs",IF(OR(AND($I35="",OR($J35&lt;&gt;"",$K35&lt;&gt;"")),AND($I35&lt;&gt;"",OR($J35="",$K35=""))),"Check product inputs",IF(OR($H35&gt;Assumptions!$B$11,$J35&gt;Assumptions!$B$12,$K35&gt;Assumptions!$B$15,$L35&gt;Assumptions!$B$13,$M35&gt;Assumptions!$B$14),"Check limits",IF($AB35="","Check calculation",IF($AB35&lt;Assumptions!$B$9,"Check margin",IF($Z35&gt;Assumptions!$B$10,"Review amount","Ready for review")))))))</f>
        <v/>
      </c>
      <c r="AE35">
        <f>""</f>
        <v/>
      </c>
      <c r="AF35">
        <f>""</f>
        <v/>
      </c>
      <c r="AG35">
        <f>""</f>
        <v/>
      </c>
      <c r="AH35">
        <f>""</f>
        <v/>
      </c>
      <c r="AI35">
        <f>""</f>
        <v/>
      </c>
      <c r="AJ35">
        <f>""</f>
        <v/>
      </c>
      <c r="AK35">
        <f>""</f>
        <v/>
      </c>
      <c r="AL35">
        <f>""</f>
        <v/>
      </c>
    </row>
    <row r="36" ht="22" customHeight="1">
      <c r="A36" s="25" t="n"/>
      <c r="B36" s="15" t="n"/>
      <c r="C36" s="15" t="n"/>
      <c r="D36" s="15" t="n"/>
      <c r="E36" s="15" t="n"/>
      <c r="F36" s="15" t="n"/>
      <c r="G36" s="15" t="n"/>
      <c r="H36" s="16" t="n"/>
      <c r="I36" s="15" t="n"/>
      <c r="J36" s="16" t="n"/>
      <c r="K36" s="17" t="n"/>
      <c r="L36" s="16" t="n"/>
      <c r="M36" s="17" t="n"/>
      <c r="N36" s="15" t="n"/>
      <c r="O36" s="15" t="n"/>
      <c r="P36" s="15" t="n"/>
      <c r="Q36" s="6">
        <f>IF($A36="","",IF($H36="","",IFERROR($H36*Assumptions!$B$4,"")))</f>
        <v/>
      </c>
      <c r="R36" s="6">
        <f>IF($A36="","",IF($I36="",0,IF(OR($J36="",$K36=""),"",IFERROR($J36*$K36,""))))</f>
        <v/>
      </c>
      <c r="S36" s="6">
        <f>IF($A36="","",IF($L36="",0,IFERROR($L36*Assumptions!$B$5,"")))</f>
        <v/>
      </c>
      <c r="T36" s="6">
        <f>IF(OR($A36="",$B36="",$C36="",$E36="",$H36=""),"",IF(AND($I36&lt;&gt;"",$R36=""),"",IFERROR(SUM($Q36:$S36,$M36),"")))</f>
        <v/>
      </c>
      <c r="U36" s="6">
        <f>IF($T36="","",IFERROR($T36*Assumptions!$B$6,""))</f>
        <v/>
      </c>
      <c r="V36" s="6">
        <f>IF($T36="","",IFERROR(SUM($T36:$U36),""))</f>
        <v/>
      </c>
      <c r="W36" s="6">
        <f>IF($V36="","",IFERROR($V36*Assumptions!$B$7,""))</f>
        <v/>
      </c>
      <c r="X36" s="6">
        <f>IF($V36="","",IFERROR(SUM($V36:$W36),""))</f>
        <v/>
      </c>
      <c r="Y36" s="6">
        <f>IF($X36="","",IF($N36="","",IF($N36="Yes",IFERROR($X36*Assumptions!$B$8,""),0)))</f>
        <v/>
      </c>
      <c r="Z36" s="6">
        <f>IF(OR($X36="",$Y36=""),"",IFERROR($X36+$Y36,""))</f>
        <v/>
      </c>
      <c r="AA36" s="6">
        <f>IF(OR($X36="",$V36=""),"",IFERROR($X36-$V36,""))</f>
        <v/>
      </c>
      <c r="AB36" s="11">
        <f>IF(OR($AA36="",$X36=""),"",IFERROR($AA36/$X36,""))</f>
        <v/>
      </c>
      <c r="AC36" s="20">
        <f>IF(COUNTA($A36:$P36)=0,"",IF(OR($A36="",$B36="",$C36="",$D36="",$E36="",$F36="",$G36="",$H36="",$N36="",$O36="",$P36=""),"Check inputs",IF(OR(AND($I36="",OR($J36&lt;&gt;"",$K36&lt;&gt;"")),AND($I36&lt;&gt;"",OR($J36="",$K36=""))),"Check product inputs",IF(OR($H36&gt;Assumptions!$B$11,$J36&gt;Assumptions!$B$12,$K36&gt;Assumptions!$B$15,$L36&gt;Assumptions!$B$13,$M36&gt;Assumptions!$B$14),"Check limits",IF($AB36="","Check calculation",IF($AB36&lt;Assumptions!$B$9,"Check margin",IF($Z36&gt;Assumptions!$B$10,"Review amount","Ready for review")))))))</f>
        <v/>
      </c>
      <c r="AE36">
        <f>""</f>
        <v/>
      </c>
      <c r="AF36">
        <f>""</f>
        <v/>
      </c>
      <c r="AG36">
        <f>""</f>
        <v/>
      </c>
      <c r="AH36">
        <f>""</f>
        <v/>
      </c>
      <c r="AI36">
        <f>""</f>
        <v/>
      </c>
      <c r="AJ36">
        <f>""</f>
        <v/>
      </c>
      <c r="AK36">
        <f>""</f>
        <v/>
      </c>
      <c r="AL36">
        <f>""</f>
        <v/>
      </c>
    </row>
    <row r="37" ht="22" customHeight="1">
      <c r="A37" s="25" t="n"/>
      <c r="B37" s="15" t="n"/>
      <c r="C37" s="15" t="n"/>
      <c r="D37" s="15" t="n"/>
      <c r="E37" s="15" t="n"/>
      <c r="F37" s="15" t="n"/>
      <c r="G37" s="15" t="n"/>
      <c r="H37" s="16" t="n"/>
      <c r="I37" s="15" t="n"/>
      <c r="J37" s="16" t="n"/>
      <c r="K37" s="17" t="n"/>
      <c r="L37" s="16" t="n"/>
      <c r="M37" s="17" t="n"/>
      <c r="N37" s="15" t="n"/>
      <c r="O37" s="15" t="n"/>
      <c r="P37" s="15" t="n"/>
      <c r="Q37" s="10">
        <f>IF($A37="","",IF($H37="","",IFERROR($H37*Assumptions!$B$4,"")))</f>
        <v/>
      </c>
      <c r="R37" s="10">
        <f>IF($A37="","",IF($I37="",0,IF(OR($J37="",$K37=""),"",IFERROR($J37*$K37,""))))</f>
        <v/>
      </c>
      <c r="S37" s="10">
        <f>IF($A37="","",IF($L37="",0,IFERROR($L37*Assumptions!$B$5,"")))</f>
        <v/>
      </c>
      <c r="T37" s="10">
        <f>IF(OR($A37="",$B37="",$C37="",$E37="",$H37=""),"",IF(AND($I37&lt;&gt;"",$R37=""),"",IFERROR(SUM($Q37:$S37,$M37),"")))</f>
        <v/>
      </c>
      <c r="U37" s="10">
        <f>IF($T37="","",IFERROR($T37*Assumptions!$B$6,""))</f>
        <v/>
      </c>
      <c r="V37" s="10">
        <f>IF($T37="","",IFERROR(SUM($T37:$U37),""))</f>
        <v/>
      </c>
      <c r="W37" s="10">
        <f>IF($V37="","",IFERROR($V37*Assumptions!$B$7,""))</f>
        <v/>
      </c>
      <c r="X37" s="10">
        <f>IF($V37="","",IFERROR(SUM($V37:$W37),""))</f>
        <v/>
      </c>
      <c r="Y37" s="10">
        <f>IF($X37="","",IF($N37="","",IF($N37="Yes",IFERROR($X37*Assumptions!$B$8,""),0)))</f>
        <v/>
      </c>
      <c r="Z37" s="10">
        <f>IF(OR($X37="",$Y37=""),"",IFERROR($X37+$Y37,""))</f>
        <v/>
      </c>
      <c r="AA37" s="10">
        <f>IF(OR($X37="",$V37=""),"",IFERROR($X37-$V37,""))</f>
        <v/>
      </c>
      <c r="AB37" s="18">
        <f>IF(OR($AA37="",$X37=""),"",IFERROR($AA37/$X37,""))</f>
        <v/>
      </c>
      <c r="AC37" s="19">
        <f>IF(COUNTA($A37:$P37)=0,"",IF(OR($A37="",$B37="",$C37="",$D37="",$E37="",$F37="",$G37="",$H37="",$N37="",$O37="",$P37=""),"Check inputs",IF(OR(AND($I37="",OR($J37&lt;&gt;"",$K37&lt;&gt;"")),AND($I37&lt;&gt;"",OR($J37="",$K37=""))),"Check product inputs",IF(OR($H37&gt;Assumptions!$B$11,$J37&gt;Assumptions!$B$12,$K37&gt;Assumptions!$B$15,$L37&gt;Assumptions!$B$13,$M37&gt;Assumptions!$B$14),"Check limits",IF($AB37="","Check calculation",IF($AB37&lt;Assumptions!$B$9,"Check margin",IF($Z37&gt;Assumptions!$B$10,"Review amount","Ready for review")))))))</f>
        <v/>
      </c>
      <c r="AE37">
        <f>""</f>
        <v/>
      </c>
      <c r="AF37">
        <f>""</f>
        <v/>
      </c>
      <c r="AG37">
        <f>""</f>
        <v/>
      </c>
      <c r="AH37">
        <f>""</f>
        <v/>
      </c>
      <c r="AI37">
        <f>""</f>
        <v/>
      </c>
      <c r="AJ37">
        <f>""</f>
        <v/>
      </c>
      <c r="AK37">
        <f>""</f>
        <v/>
      </c>
      <c r="AL37">
        <f>""</f>
        <v/>
      </c>
    </row>
    <row r="38" ht="22" customHeight="1">
      <c r="A38" s="25" t="n"/>
      <c r="B38" s="15" t="n"/>
      <c r="C38" s="15" t="n"/>
      <c r="D38" s="15" t="n"/>
      <c r="E38" s="15" t="n"/>
      <c r="F38" s="15" t="n"/>
      <c r="G38" s="15" t="n"/>
      <c r="H38" s="16" t="n"/>
      <c r="I38" s="15" t="n"/>
      <c r="J38" s="16" t="n"/>
      <c r="K38" s="17" t="n"/>
      <c r="L38" s="16" t="n"/>
      <c r="M38" s="17" t="n"/>
      <c r="N38" s="15" t="n"/>
      <c r="O38" s="15" t="n"/>
      <c r="P38" s="15" t="n"/>
      <c r="Q38" s="6">
        <f>IF($A38="","",IF($H38="","",IFERROR($H38*Assumptions!$B$4,"")))</f>
        <v/>
      </c>
      <c r="R38" s="6">
        <f>IF($A38="","",IF($I38="",0,IF(OR($J38="",$K38=""),"",IFERROR($J38*$K38,""))))</f>
        <v/>
      </c>
      <c r="S38" s="6">
        <f>IF($A38="","",IF($L38="",0,IFERROR($L38*Assumptions!$B$5,"")))</f>
        <v/>
      </c>
      <c r="T38" s="6">
        <f>IF(OR($A38="",$B38="",$C38="",$E38="",$H38=""),"",IF(AND($I38&lt;&gt;"",$R38=""),"",IFERROR(SUM($Q38:$S38,$M38),"")))</f>
        <v/>
      </c>
      <c r="U38" s="6">
        <f>IF($T38="","",IFERROR($T38*Assumptions!$B$6,""))</f>
        <v/>
      </c>
      <c r="V38" s="6">
        <f>IF($T38="","",IFERROR(SUM($T38:$U38),""))</f>
        <v/>
      </c>
      <c r="W38" s="6">
        <f>IF($V38="","",IFERROR($V38*Assumptions!$B$7,""))</f>
        <v/>
      </c>
      <c r="X38" s="6">
        <f>IF($V38="","",IFERROR(SUM($V38:$W38),""))</f>
        <v/>
      </c>
      <c r="Y38" s="6">
        <f>IF($X38="","",IF($N38="","",IF($N38="Yes",IFERROR($X38*Assumptions!$B$8,""),0)))</f>
        <v/>
      </c>
      <c r="Z38" s="6">
        <f>IF(OR($X38="",$Y38=""),"",IFERROR($X38+$Y38,""))</f>
        <v/>
      </c>
      <c r="AA38" s="6">
        <f>IF(OR($X38="",$V38=""),"",IFERROR($X38-$V38,""))</f>
        <v/>
      </c>
      <c r="AB38" s="11">
        <f>IF(OR($AA38="",$X38=""),"",IFERROR($AA38/$X38,""))</f>
        <v/>
      </c>
      <c r="AC38" s="20">
        <f>IF(COUNTA($A38:$P38)=0,"",IF(OR($A38="",$B38="",$C38="",$D38="",$E38="",$F38="",$G38="",$H38="",$N38="",$O38="",$P38=""),"Check inputs",IF(OR(AND($I38="",OR($J38&lt;&gt;"",$K38&lt;&gt;"")),AND($I38&lt;&gt;"",OR($J38="",$K38=""))),"Check product inputs",IF(OR($H38&gt;Assumptions!$B$11,$J38&gt;Assumptions!$B$12,$K38&gt;Assumptions!$B$15,$L38&gt;Assumptions!$B$13,$M38&gt;Assumptions!$B$14),"Check limits",IF($AB38="","Check calculation",IF($AB38&lt;Assumptions!$B$9,"Check margin",IF($Z38&gt;Assumptions!$B$10,"Review amount","Ready for review")))))))</f>
        <v/>
      </c>
      <c r="AE38">
        <f>""</f>
        <v/>
      </c>
      <c r="AF38">
        <f>""</f>
        <v/>
      </c>
      <c r="AG38">
        <f>""</f>
        <v/>
      </c>
      <c r="AH38">
        <f>""</f>
        <v/>
      </c>
      <c r="AI38">
        <f>""</f>
        <v/>
      </c>
      <c r="AJ38">
        <f>""</f>
        <v/>
      </c>
      <c r="AK38">
        <f>""</f>
        <v/>
      </c>
      <c r="AL38">
        <f>""</f>
        <v/>
      </c>
    </row>
    <row r="39" ht="22" customHeight="1">
      <c r="A39" s="25" t="n"/>
      <c r="B39" s="15" t="n"/>
      <c r="C39" s="15" t="n"/>
      <c r="D39" s="15" t="n"/>
      <c r="E39" s="15" t="n"/>
      <c r="F39" s="15" t="n"/>
      <c r="G39" s="15" t="n"/>
      <c r="H39" s="16" t="n"/>
      <c r="I39" s="15" t="n"/>
      <c r="J39" s="16" t="n"/>
      <c r="K39" s="17" t="n"/>
      <c r="L39" s="16" t="n"/>
      <c r="M39" s="17" t="n"/>
      <c r="N39" s="15" t="n"/>
      <c r="O39" s="15" t="n"/>
      <c r="P39" s="15" t="n"/>
      <c r="Q39" s="10">
        <f>IF($A39="","",IF($H39="","",IFERROR($H39*Assumptions!$B$4,"")))</f>
        <v/>
      </c>
      <c r="R39" s="10">
        <f>IF($A39="","",IF($I39="",0,IF(OR($J39="",$K39=""),"",IFERROR($J39*$K39,""))))</f>
        <v/>
      </c>
      <c r="S39" s="10">
        <f>IF($A39="","",IF($L39="",0,IFERROR($L39*Assumptions!$B$5,"")))</f>
        <v/>
      </c>
      <c r="T39" s="10">
        <f>IF(OR($A39="",$B39="",$C39="",$E39="",$H39=""),"",IF(AND($I39&lt;&gt;"",$R39=""),"",IFERROR(SUM($Q39:$S39,$M39),"")))</f>
        <v/>
      </c>
      <c r="U39" s="10">
        <f>IF($T39="","",IFERROR($T39*Assumptions!$B$6,""))</f>
        <v/>
      </c>
      <c r="V39" s="10">
        <f>IF($T39="","",IFERROR(SUM($T39:$U39),""))</f>
        <v/>
      </c>
      <c r="W39" s="10">
        <f>IF($V39="","",IFERROR($V39*Assumptions!$B$7,""))</f>
        <v/>
      </c>
      <c r="X39" s="10">
        <f>IF($V39="","",IFERROR(SUM($V39:$W39),""))</f>
        <v/>
      </c>
      <c r="Y39" s="10">
        <f>IF($X39="","",IF($N39="","",IF($N39="Yes",IFERROR($X39*Assumptions!$B$8,""),0)))</f>
        <v/>
      </c>
      <c r="Z39" s="10">
        <f>IF(OR($X39="",$Y39=""),"",IFERROR($X39+$Y39,""))</f>
        <v/>
      </c>
      <c r="AA39" s="10">
        <f>IF(OR($X39="",$V39=""),"",IFERROR($X39-$V39,""))</f>
        <v/>
      </c>
      <c r="AB39" s="18">
        <f>IF(OR($AA39="",$X39=""),"",IFERROR($AA39/$X39,""))</f>
        <v/>
      </c>
      <c r="AC39" s="19">
        <f>IF(COUNTA($A39:$P39)=0,"",IF(OR($A39="",$B39="",$C39="",$D39="",$E39="",$F39="",$G39="",$H39="",$N39="",$O39="",$P39=""),"Check inputs",IF(OR(AND($I39="",OR($J39&lt;&gt;"",$K39&lt;&gt;"")),AND($I39&lt;&gt;"",OR($J39="",$K39=""))),"Check product inputs",IF(OR($H39&gt;Assumptions!$B$11,$J39&gt;Assumptions!$B$12,$K39&gt;Assumptions!$B$15,$L39&gt;Assumptions!$B$13,$M39&gt;Assumptions!$B$14),"Check limits",IF($AB39="","Check calculation",IF($AB39&lt;Assumptions!$B$9,"Check margin",IF($Z39&gt;Assumptions!$B$10,"Review amount","Ready for review")))))))</f>
        <v/>
      </c>
      <c r="AE39">
        <f>""</f>
        <v/>
      </c>
      <c r="AF39">
        <f>""</f>
        <v/>
      </c>
      <c r="AG39">
        <f>""</f>
        <v/>
      </c>
      <c r="AH39">
        <f>""</f>
        <v/>
      </c>
      <c r="AI39">
        <f>""</f>
        <v/>
      </c>
      <c r="AJ39">
        <f>""</f>
        <v/>
      </c>
      <c r="AK39">
        <f>""</f>
        <v/>
      </c>
      <c r="AL39">
        <f>""</f>
        <v/>
      </c>
    </row>
    <row r="40" ht="22" customHeight="1">
      <c r="A40" s="25" t="n"/>
      <c r="B40" s="15" t="n"/>
      <c r="C40" s="15" t="n"/>
      <c r="D40" s="15" t="n"/>
      <c r="E40" s="15" t="n"/>
      <c r="F40" s="15" t="n"/>
      <c r="G40" s="15" t="n"/>
      <c r="H40" s="16" t="n"/>
      <c r="I40" s="15" t="n"/>
      <c r="J40" s="16" t="n"/>
      <c r="K40" s="17" t="n"/>
      <c r="L40" s="16" t="n"/>
      <c r="M40" s="17" t="n"/>
      <c r="N40" s="15" t="n"/>
      <c r="O40" s="15" t="n"/>
      <c r="P40" s="15" t="n"/>
      <c r="Q40" s="6">
        <f>IF($A40="","",IF($H40="","",IFERROR($H40*Assumptions!$B$4,"")))</f>
        <v/>
      </c>
      <c r="R40" s="6">
        <f>IF($A40="","",IF($I40="",0,IF(OR($J40="",$K40=""),"",IFERROR($J40*$K40,""))))</f>
        <v/>
      </c>
      <c r="S40" s="6">
        <f>IF($A40="","",IF($L40="",0,IFERROR($L40*Assumptions!$B$5,"")))</f>
        <v/>
      </c>
      <c r="T40" s="6">
        <f>IF(OR($A40="",$B40="",$C40="",$E40="",$H40=""),"",IF(AND($I40&lt;&gt;"",$R40=""),"",IFERROR(SUM($Q40:$S40,$M40),"")))</f>
        <v/>
      </c>
      <c r="U40" s="6">
        <f>IF($T40="","",IFERROR($T40*Assumptions!$B$6,""))</f>
        <v/>
      </c>
      <c r="V40" s="6">
        <f>IF($T40="","",IFERROR(SUM($T40:$U40),""))</f>
        <v/>
      </c>
      <c r="W40" s="6">
        <f>IF($V40="","",IFERROR($V40*Assumptions!$B$7,""))</f>
        <v/>
      </c>
      <c r="X40" s="6">
        <f>IF($V40="","",IFERROR(SUM($V40:$W40),""))</f>
        <v/>
      </c>
      <c r="Y40" s="6">
        <f>IF($X40="","",IF($N40="","",IF($N40="Yes",IFERROR($X40*Assumptions!$B$8,""),0)))</f>
        <v/>
      </c>
      <c r="Z40" s="6">
        <f>IF(OR($X40="",$Y40=""),"",IFERROR($X40+$Y40,""))</f>
        <v/>
      </c>
      <c r="AA40" s="6">
        <f>IF(OR($X40="",$V40=""),"",IFERROR($X40-$V40,""))</f>
        <v/>
      </c>
      <c r="AB40" s="11">
        <f>IF(OR($AA40="",$X40=""),"",IFERROR($AA40/$X40,""))</f>
        <v/>
      </c>
      <c r="AC40" s="20">
        <f>IF(COUNTA($A40:$P40)=0,"",IF(OR($A40="",$B40="",$C40="",$D40="",$E40="",$F40="",$G40="",$H40="",$N40="",$O40="",$P40=""),"Check inputs",IF(OR(AND($I40="",OR($J40&lt;&gt;"",$K40&lt;&gt;"")),AND($I40&lt;&gt;"",OR($J40="",$K40=""))),"Check product inputs",IF(OR($H40&gt;Assumptions!$B$11,$J40&gt;Assumptions!$B$12,$K40&gt;Assumptions!$B$15,$L40&gt;Assumptions!$B$13,$M40&gt;Assumptions!$B$14),"Check limits",IF($AB40="","Check calculation",IF($AB40&lt;Assumptions!$B$9,"Check margin",IF($Z40&gt;Assumptions!$B$10,"Review amount","Ready for review")))))))</f>
        <v/>
      </c>
      <c r="AE40">
        <f>""</f>
        <v/>
      </c>
      <c r="AF40">
        <f>""</f>
        <v/>
      </c>
      <c r="AG40">
        <f>""</f>
        <v/>
      </c>
      <c r="AH40">
        <f>""</f>
        <v/>
      </c>
      <c r="AI40">
        <f>""</f>
        <v/>
      </c>
      <c r="AJ40">
        <f>""</f>
        <v/>
      </c>
      <c r="AK40">
        <f>""</f>
        <v/>
      </c>
      <c r="AL40">
        <f>""</f>
        <v/>
      </c>
    </row>
    <row r="41" ht="22" customHeight="1">
      <c r="A41" s="25" t="n"/>
      <c r="B41" s="15" t="n"/>
      <c r="C41" s="15" t="n"/>
      <c r="D41" s="15" t="n"/>
      <c r="E41" s="15" t="n"/>
      <c r="F41" s="15" t="n"/>
      <c r="G41" s="15" t="n"/>
      <c r="H41" s="16" t="n"/>
      <c r="I41" s="15" t="n"/>
      <c r="J41" s="16" t="n"/>
      <c r="K41" s="17" t="n"/>
      <c r="L41" s="16" t="n"/>
      <c r="M41" s="17" t="n"/>
      <c r="N41" s="15" t="n"/>
      <c r="O41" s="15" t="n"/>
      <c r="P41" s="15" t="n"/>
      <c r="Q41" s="10">
        <f>IF($A41="","",IF($H41="","",IFERROR($H41*Assumptions!$B$4,"")))</f>
        <v/>
      </c>
      <c r="R41" s="10">
        <f>IF($A41="","",IF($I41="",0,IF(OR($J41="",$K41=""),"",IFERROR($J41*$K41,""))))</f>
        <v/>
      </c>
      <c r="S41" s="10">
        <f>IF($A41="","",IF($L41="",0,IFERROR($L41*Assumptions!$B$5,"")))</f>
        <v/>
      </c>
      <c r="T41" s="10">
        <f>IF(OR($A41="",$B41="",$C41="",$E41="",$H41=""),"",IF(AND($I41&lt;&gt;"",$R41=""),"",IFERROR(SUM($Q41:$S41,$M41),"")))</f>
        <v/>
      </c>
      <c r="U41" s="10">
        <f>IF($T41="","",IFERROR($T41*Assumptions!$B$6,""))</f>
        <v/>
      </c>
      <c r="V41" s="10">
        <f>IF($T41="","",IFERROR(SUM($T41:$U41),""))</f>
        <v/>
      </c>
      <c r="W41" s="10">
        <f>IF($V41="","",IFERROR($V41*Assumptions!$B$7,""))</f>
        <v/>
      </c>
      <c r="X41" s="10">
        <f>IF($V41="","",IFERROR(SUM($V41:$W41),""))</f>
        <v/>
      </c>
      <c r="Y41" s="10">
        <f>IF($X41="","",IF($N41="","",IF($N41="Yes",IFERROR($X41*Assumptions!$B$8,""),0)))</f>
        <v/>
      </c>
      <c r="Z41" s="10">
        <f>IF(OR($X41="",$Y41=""),"",IFERROR($X41+$Y41,""))</f>
        <v/>
      </c>
      <c r="AA41" s="10">
        <f>IF(OR($X41="",$V41=""),"",IFERROR($X41-$V41,""))</f>
        <v/>
      </c>
      <c r="AB41" s="18">
        <f>IF(OR($AA41="",$X41=""),"",IFERROR($AA41/$X41,""))</f>
        <v/>
      </c>
      <c r="AC41" s="19">
        <f>IF(COUNTA($A41:$P41)=0,"",IF(OR($A41="",$B41="",$C41="",$D41="",$E41="",$F41="",$G41="",$H41="",$N41="",$O41="",$P41=""),"Check inputs",IF(OR(AND($I41="",OR($J41&lt;&gt;"",$K41&lt;&gt;"")),AND($I41&lt;&gt;"",OR($J41="",$K41=""))),"Check product inputs",IF(OR($H41&gt;Assumptions!$B$11,$J41&gt;Assumptions!$B$12,$K41&gt;Assumptions!$B$15,$L41&gt;Assumptions!$B$13,$M41&gt;Assumptions!$B$14),"Check limits",IF($AB41="","Check calculation",IF($AB41&lt;Assumptions!$B$9,"Check margin",IF($Z41&gt;Assumptions!$B$10,"Review amount","Ready for review")))))))</f>
        <v/>
      </c>
      <c r="AE41">
        <f>""</f>
        <v/>
      </c>
      <c r="AF41">
        <f>""</f>
        <v/>
      </c>
      <c r="AG41">
        <f>""</f>
        <v/>
      </c>
      <c r="AH41">
        <f>""</f>
        <v/>
      </c>
      <c r="AI41">
        <f>""</f>
        <v/>
      </c>
      <c r="AJ41">
        <f>""</f>
        <v/>
      </c>
      <c r="AK41">
        <f>""</f>
        <v/>
      </c>
      <c r="AL41">
        <f>""</f>
        <v/>
      </c>
    </row>
    <row r="42" ht="22" customHeight="1">
      <c r="A42" s="25" t="n"/>
      <c r="B42" s="15" t="n"/>
      <c r="C42" s="15" t="n"/>
      <c r="D42" s="15" t="n"/>
      <c r="E42" s="15" t="n"/>
      <c r="F42" s="15" t="n"/>
      <c r="G42" s="15" t="n"/>
      <c r="H42" s="16" t="n"/>
      <c r="I42" s="15" t="n"/>
      <c r="J42" s="16" t="n"/>
      <c r="K42" s="17" t="n"/>
      <c r="L42" s="16" t="n"/>
      <c r="M42" s="17" t="n"/>
      <c r="N42" s="15" t="n"/>
      <c r="O42" s="15" t="n"/>
      <c r="P42" s="15" t="n"/>
      <c r="Q42" s="6">
        <f>IF($A42="","",IF($H42="","",IFERROR($H42*Assumptions!$B$4,"")))</f>
        <v/>
      </c>
      <c r="R42" s="6">
        <f>IF($A42="","",IF($I42="",0,IF(OR($J42="",$K42=""),"",IFERROR($J42*$K42,""))))</f>
        <v/>
      </c>
      <c r="S42" s="6">
        <f>IF($A42="","",IF($L42="",0,IFERROR($L42*Assumptions!$B$5,"")))</f>
        <v/>
      </c>
      <c r="T42" s="6">
        <f>IF(OR($A42="",$B42="",$C42="",$E42="",$H42=""),"",IF(AND($I42&lt;&gt;"",$R42=""),"",IFERROR(SUM($Q42:$S42,$M42),"")))</f>
        <v/>
      </c>
      <c r="U42" s="6">
        <f>IF($T42="","",IFERROR($T42*Assumptions!$B$6,""))</f>
        <v/>
      </c>
      <c r="V42" s="6">
        <f>IF($T42="","",IFERROR(SUM($T42:$U42),""))</f>
        <v/>
      </c>
      <c r="W42" s="6">
        <f>IF($V42="","",IFERROR($V42*Assumptions!$B$7,""))</f>
        <v/>
      </c>
      <c r="X42" s="6">
        <f>IF($V42="","",IFERROR(SUM($V42:$W42),""))</f>
        <v/>
      </c>
      <c r="Y42" s="6">
        <f>IF($X42="","",IF($N42="","",IF($N42="Yes",IFERROR($X42*Assumptions!$B$8,""),0)))</f>
        <v/>
      </c>
      <c r="Z42" s="6">
        <f>IF(OR($X42="",$Y42=""),"",IFERROR($X42+$Y42,""))</f>
        <v/>
      </c>
      <c r="AA42" s="6">
        <f>IF(OR($X42="",$V42=""),"",IFERROR($X42-$V42,""))</f>
        <v/>
      </c>
      <c r="AB42" s="11">
        <f>IF(OR($AA42="",$X42=""),"",IFERROR($AA42/$X42,""))</f>
        <v/>
      </c>
      <c r="AC42" s="20">
        <f>IF(COUNTA($A42:$P42)=0,"",IF(OR($A42="",$B42="",$C42="",$D42="",$E42="",$F42="",$G42="",$H42="",$N42="",$O42="",$P42=""),"Check inputs",IF(OR(AND($I42="",OR($J42&lt;&gt;"",$K42&lt;&gt;"")),AND($I42&lt;&gt;"",OR($J42="",$K42=""))),"Check product inputs",IF(OR($H42&gt;Assumptions!$B$11,$J42&gt;Assumptions!$B$12,$K42&gt;Assumptions!$B$15,$L42&gt;Assumptions!$B$13,$M42&gt;Assumptions!$B$14),"Check limits",IF($AB42="","Check calculation",IF($AB42&lt;Assumptions!$B$9,"Check margin",IF($Z42&gt;Assumptions!$B$10,"Review amount","Ready for review")))))))</f>
        <v/>
      </c>
      <c r="AE42">
        <f>""</f>
        <v/>
      </c>
      <c r="AF42">
        <f>""</f>
        <v/>
      </c>
      <c r="AG42">
        <f>""</f>
        <v/>
      </c>
      <c r="AH42">
        <f>""</f>
        <v/>
      </c>
      <c r="AI42">
        <f>""</f>
        <v/>
      </c>
      <c r="AJ42">
        <f>""</f>
        <v/>
      </c>
      <c r="AK42">
        <f>""</f>
        <v/>
      </c>
      <c r="AL42">
        <f>""</f>
        <v/>
      </c>
    </row>
    <row r="43" ht="22" customHeight="1">
      <c r="A43" s="25" t="n"/>
      <c r="B43" s="15" t="n"/>
      <c r="C43" s="15" t="n"/>
      <c r="D43" s="15" t="n"/>
      <c r="E43" s="15" t="n"/>
      <c r="F43" s="15" t="n"/>
      <c r="G43" s="15" t="n"/>
      <c r="H43" s="16" t="n"/>
      <c r="I43" s="15" t="n"/>
      <c r="J43" s="16" t="n"/>
      <c r="K43" s="17" t="n"/>
      <c r="L43" s="16" t="n"/>
      <c r="M43" s="17" t="n"/>
      <c r="N43" s="15" t="n"/>
      <c r="O43" s="15" t="n"/>
      <c r="P43" s="15" t="n"/>
      <c r="Q43" s="10">
        <f>IF($A43="","",IF($H43="","",IFERROR($H43*Assumptions!$B$4,"")))</f>
        <v/>
      </c>
      <c r="R43" s="10">
        <f>IF($A43="","",IF($I43="",0,IF(OR($J43="",$K43=""),"",IFERROR($J43*$K43,""))))</f>
        <v/>
      </c>
      <c r="S43" s="10">
        <f>IF($A43="","",IF($L43="",0,IFERROR($L43*Assumptions!$B$5,"")))</f>
        <v/>
      </c>
      <c r="T43" s="10">
        <f>IF(OR($A43="",$B43="",$C43="",$E43="",$H43=""),"",IF(AND($I43&lt;&gt;"",$R43=""),"",IFERROR(SUM($Q43:$S43,$M43),"")))</f>
        <v/>
      </c>
      <c r="U43" s="10">
        <f>IF($T43="","",IFERROR($T43*Assumptions!$B$6,""))</f>
        <v/>
      </c>
      <c r="V43" s="10">
        <f>IF($T43="","",IFERROR(SUM($T43:$U43),""))</f>
        <v/>
      </c>
      <c r="W43" s="10">
        <f>IF($V43="","",IFERROR($V43*Assumptions!$B$7,""))</f>
        <v/>
      </c>
      <c r="X43" s="10">
        <f>IF($V43="","",IFERROR(SUM($V43:$W43),""))</f>
        <v/>
      </c>
      <c r="Y43" s="10">
        <f>IF($X43="","",IF($N43="","",IF($N43="Yes",IFERROR($X43*Assumptions!$B$8,""),0)))</f>
        <v/>
      </c>
      <c r="Z43" s="10">
        <f>IF(OR($X43="",$Y43=""),"",IFERROR($X43+$Y43,""))</f>
        <v/>
      </c>
      <c r="AA43" s="10">
        <f>IF(OR($X43="",$V43=""),"",IFERROR($X43-$V43,""))</f>
        <v/>
      </c>
      <c r="AB43" s="18">
        <f>IF(OR($AA43="",$X43=""),"",IFERROR($AA43/$X43,""))</f>
        <v/>
      </c>
      <c r="AC43" s="19">
        <f>IF(COUNTA($A43:$P43)=0,"",IF(OR($A43="",$B43="",$C43="",$D43="",$E43="",$F43="",$G43="",$H43="",$N43="",$O43="",$P43=""),"Check inputs",IF(OR(AND($I43="",OR($J43&lt;&gt;"",$K43&lt;&gt;"")),AND($I43&lt;&gt;"",OR($J43="",$K43=""))),"Check product inputs",IF(OR($H43&gt;Assumptions!$B$11,$J43&gt;Assumptions!$B$12,$K43&gt;Assumptions!$B$15,$L43&gt;Assumptions!$B$13,$M43&gt;Assumptions!$B$14),"Check limits",IF($AB43="","Check calculation",IF($AB43&lt;Assumptions!$B$9,"Check margin",IF($Z43&gt;Assumptions!$B$10,"Review amount","Ready for review")))))))</f>
        <v/>
      </c>
      <c r="AE43">
        <f>""</f>
        <v/>
      </c>
      <c r="AF43">
        <f>""</f>
        <v/>
      </c>
      <c r="AG43">
        <f>""</f>
        <v/>
      </c>
      <c r="AH43">
        <f>""</f>
        <v/>
      </c>
      <c r="AI43">
        <f>""</f>
        <v/>
      </c>
      <c r="AJ43">
        <f>""</f>
        <v/>
      </c>
      <c r="AK43">
        <f>""</f>
        <v/>
      </c>
      <c r="AL43">
        <f>""</f>
        <v/>
      </c>
    </row>
    <row r="44" ht="22" customHeight="1">
      <c r="A44" s="25" t="n"/>
      <c r="B44" s="15" t="n"/>
      <c r="C44" s="15" t="n"/>
      <c r="D44" s="15" t="n"/>
      <c r="E44" s="15" t="n"/>
      <c r="F44" s="15" t="n"/>
      <c r="G44" s="15" t="n"/>
      <c r="H44" s="16" t="n"/>
      <c r="I44" s="15" t="n"/>
      <c r="J44" s="16" t="n"/>
      <c r="K44" s="17" t="n"/>
      <c r="L44" s="16" t="n"/>
      <c r="M44" s="17" t="n"/>
      <c r="N44" s="15" t="n"/>
      <c r="O44" s="15" t="n"/>
      <c r="P44" s="15" t="n"/>
      <c r="Q44" s="6">
        <f>IF($A44="","",IF($H44="","",IFERROR($H44*Assumptions!$B$4,"")))</f>
        <v/>
      </c>
      <c r="R44" s="6">
        <f>IF($A44="","",IF($I44="",0,IF(OR($J44="",$K44=""),"",IFERROR($J44*$K44,""))))</f>
        <v/>
      </c>
      <c r="S44" s="6">
        <f>IF($A44="","",IF($L44="",0,IFERROR($L44*Assumptions!$B$5,"")))</f>
        <v/>
      </c>
      <c r="T44" s="6">
        <f>IF(OR($A44="",$B44="",$C44="",$E44="",$H44=""),"",IF(AND($I44&lt;&gt;"",$R44=""),"",IFERROR(SUM($Q44:$S44,$M44),"")))</f>
        <v/>
      </c>
      <c r="U44" s="6">
        <f>IF($T44="","",IFERROR($T44*Assumptions!$B$6,""))</f>
        <v/>
      </c>
      <c r="V44" s="6">
        <f>IF($T44="","",IFERROR(SUM($T44:$U44),""))</f>
        <v/>
      </c>
      <c r="W44" s="6">
        <f>IF($V44="","",IFERROR($V44*Assumptions!$B$7,""))</f>
        <v/>
      </c>
      <c r="X44" s="6">
        <f>IF($V44="","",IFERROR(SUM($V44:$W44),""))</f>
        <v/>
      </c>
      <c r="Y44" s="6">
        <f>IF($X44="","",IF($N44="","",IF($N44="Yes",IFERROR($X44*Assumptions!$B$8,""),0)))</f>
        <v/>
      </c>
      <c r="Z44" s="6">
        <f>IF(OR($X44="",$Y44=""),"",IFERROR($X44+$Y44,""))</f>
        <v/>
      </c>
      <c r="AA44" s="6">
        <f>IF(OR($X44="",$V44=""),"",IFERROR($X44-$V44,""))</f>
        <v/>
      </c>
      <c r="AB44" s="11">
        <f>IF(OR($AA44="",$X44=""),"",IFERROR($AA44/$X44,""))</f>
        <v/>
      </c>
      <c r="AC44" s="20">
        <f>IF(COUNTA($A44:$P44)=0,"",IF(OR($A44="",$B44="",$C44="",$D44="",$E44="",$F44="",$G44="",$H44="",$N44="",$O44="",$P44=""),"Check inputs",IF(OR(AND($I44="",OR($J44&lt;&gt;"",$K44&lt;&gt;"")),AND($I44&lt;&gt;"",OR($J44="",$K44=""))),"Check product inputs",IF(OR($H44&gt;Assumptions!$B$11,$J44&gt;Assumptions!$B$12,$K44&gt;Assumptions!$B$15,$L44&gt;Assumptions!$B$13,$M44&gt;Assumptions!$B$14),"Check limits",IF($AB44="","Check calculation",IF($AB44&lt;Assumptions!$B$9,"Check margin",IF($Z44&gt;Assumptions!$B$10,"Review amount","Ready for review")))))))</f>
        <v/>
      </c>
      <c r="AE44">
        <f>""</f>
        <v/>
      </c>
      <c r="AF44">
        <f>""</f>
        <v/>
      </c>
      <c r="AG44">
        <f>""</f>
        <v/>
      </c>
      <c r="AH44">
        <f>""</f>
        <v/>
      </c>
      <c r="AI44">
        <f>""</f>
        <v/>
      </c>
      <c r="AJ44">
        <f>""</f>
        <v/>
      </c>
      <c r="AK44">
        <f>""</f>
        <v/>
      </c>
      <c r="AL44">
        <f>""</f>
        <v/>
      </c>
    </row>
    <row r="45" ht="22" customHeight="1">
      <c r="A45" s="25" t="n"/>
      <c r="B45" s="15" t="n"/>
      <c r="C45" s="15" t="n"/>
      <c r="D45" s="15" t="n"/>
      <c r="E45" s="15" t="n"/>
      <c r="F45" s="15" t="n"/>
      <c r="G45" s="15" t="n"/>
      <c r="H45" s="16" t="n"/>
      <c r="I45" s="15" t="n"/>
      <c r="J45" s="16" t="n"/>
      <c r="K45" s="17" t="n"/>
      <c r="L45" s="16" t="n"/>
      <c r="M45" s="17" t="n"/>
      <c r="N45" s="15" t="n"/>
      <c r="O45" s="15" t="n"/>
      <c r="P45" s="15" t="n"/>
      <c r="Q45" s="10">
        <f>IF($A45="","",IF($H45="","",IFERROR($H45*Assumptions!$B$4,"")))</f>
        <v/>
      </c>
      <c r="R45" s="10">
        <f>IF($A45="","",IF($I45="",0,IF(OR($J45="",$K45=""),"",IFERROR($J45*$K45,""))))</f>
        <v/>
      </c>
      <c r="S45" s="10">
        <f>IF($A45="","",IF($L45="",0,IFERROR($L45*Assumptions!$B$5,"")))</f>
        <v/>
      </c>
      <c r="T45" s="10">
        <f>IF(OR($A45="",$B45="",$C45="",$E45="",$H45=""),"",IF(AND($I45&lt;&gt;"",$R45=""),"",IFERROR(SUM($Q45:$S45,$M45),"")))</f>
        <v/>
      </c>
      <c r="U45" s="10">
        <f>IF($T45="","",IFERROR($T45*Assumptions!$B$6,""))</f>
        <v/>
      </c>
      <c r="V45" s="10">
        <f>IF($T45="","",IFERROR(SUM($T45:$U45),""))</f>
        <v/>
      </c>
      <c r="W45" s="10">
        <f>IF($V45="","",IFERROR($V45*Assumptions!$B$7,""))</f>
        <v/>
      </c>
      <c r="X45" s="10">
        <f>IF($V45="","",IFERROR(SUM($V45:$W45),""))</f>
        <v/>
      </c>
      <c r="Y45" s="10">
        <f>IF($X45="","",IF($N45="","",IF($N45="Yes",IFERROR($X45*Assumptions!$B$8,""),0)))</f>
        <v/>
      </c>
      <c r="Z45" s="10">
        <f>IF(OR($X45="",$Y45=""),"",IFERROR($X45+$Y45,""))</f>
        <v/>
      </c>
      <c r="AA45" s="10">
        <f>IF(OR($X45="",$V45=""),"",IFERROR($X45-$V45,""))</f>
        <v/>
      </c>
      <c r="AB45" s="18">
        <f>IF(OR($AA45="",$X45=""),"",IFERROR($AA45/$X45,""))</f>
        <v/>
      </c>
      <c r="AC45" s="19">
        <f>IF(COUNTA($A45:$P45)=0,"",IF(OR($A45="",$B45="",$C45="",$D45="",$E45="",$F45="",$G45="",$H45="",$N45="",$O45="",$P45=""),"Check inputs",IF(OR(AND($I45="",OR($J45&lt;&gt;"",$K45&lt;&gt;"")),AND($I45&lt;&gt;"",OR($J45="",$K45=""))),"Check product inputs",IF(OR($H45&gt;Assumptions!$B$11,$J45&gt;Assumptions!$B$12,$K45&gt;Assumptions!$B$15,$L45&gt;Assumptions!$B$13,$M45&gt;Assumptions!$B$14),"Check limits",IF($AB45="","Check calculation",IF($AB45&lt;Assumptions!$B$9,"Check margin",IF($Z45&gt;Assumptions!$B$10,"Review amount","Ready for review")))))))</f>
        <v/>
      </c>
      <c r="AE45">
        <f>""</f>
        <v/>
      </c>
      <c r="AF45">
        <f>""</f>
        <v/>
      </c>
      <c r="AG45">
        <f>""</f>
        <v/>
      </c>
      <c r="AH45">
        <f>""</f>
        <v/>
      </c>
      <c r="AI45">
        <f>""</f>
        <v/>
      </c>
      <c r="AJ45">
        <f>""</f>
        <v/>
      </c>
      <c r="AK45">
        <f>""</f>
        <v/>
      </c>
      <c r="AL45">
        <f>""</f>
        <v/>
      </c>
    </row>
    <row r="46" ht="22" customHeight="1">
      <c r="A46" s="25" t="n"/>
      <c r="B46" s="15" t="n"/>
      <c r="C46" s="15" t="n"/>
      <c r="D46" s="15" t="n"/>
      <c r="E46" s="15" t="n"/>
      <c r="F46" s="15" t="n"/>
      <c r="G46" s="15" t="n"/>
      <c r="H46" s="16" t="n"/>
      <c r="I46" s="15" t="n"/>
      <c r="J46" s="16" t="n"/>
      <c r="K46" s="17" t="n"/>
      <c r="L46" s="16" t="n"/>
      <c r="M46" s="17" t="n"/>
      <c r="N46" s="15" t="n"/>
      <c r="O46" s="15" t="n"/>
      <c r="P46" s="15" t="n"/>
      <c r="Q46" s="6">
        <f>IF($A46="","",IF($H46="","",IFERROR($H46*Assumptions!$B$4,"")))</f>
        <v/>
      </c>
      <c r="R46" s="6">
        <f>IF($A46="","",IF($I46="",0,IF(OR($J46="",$K46=""),"",IFERROR($J46*$K46,""))))</f>
        <v/>
      </c>
      <c r="S46" s="6">
        <f>IF($A46="","",IF($L46="",0,IFERROR($L46*Assumptions!$B$5,"")))</f>
        <v/>
      </c>
      <c r="T46" s="6">
        <f>IF(OR($A46="",$B46="",$C46="",$E46="",$H46=""),"",IF(AND($I46&lt;&gt;"",$R46=""),"",IFERROR(SUM($Q46:$S46,$M46),"")))</f>
        <v/>
      </c>
      <c r="U46" s="6">
        <f>IF($T46="","",IFERROR($T46*Assumptions!$B$6,""))</f>
        <v/>
      </c>
      <c r="V46" s="6">
        <f>IF($T46="","",IFERROR(SUM($T46:$U46),""))</f>
        <v/>
      </c>
      <c r="W46" s="6">
        <f>IF($V46="","",IFERROR($V46*Assumptions!$B$7,""))</f>
        <v/>
      </c>
      <c r="X46" s="6">
        <f>IF($V46="","",IFERROR(SUM($V46:$W46),""))</f>
        <v/>
      </c>
      <c r="Y46" s="6">
        <f>IF($X46="","",IF($N46="","",IF($N46="Yes",IFERROR($X46*Assumptions!$B$8,""),0)))</f>
        <v/>
      </c>
      <c r="Z46" s="6">
        <f>IF(OR($X46="",$Y46=""),"",IFERROR($X46+$Y46,""))</f>
        <v/>
      </c>
      <c r="AA46" s="6">
        <f>IF(OR($X46="",$V46=""),"",IFERROR($X46-$V46,""))</f>
        <v/>
      </c>
      <c r="AB46" s="11">
        <f>IF(OR($AA46="",$X46=""),"",IFERROR($AA46/$X46,""))</f>
        <v/>
      </c>
      <c r="AC46" s="20">
        <f>IF(COUNTA($A46:$P46)=0,"",IF(OR($A46="",$B46="",$C46="",$D46="",$E46="",$F46="",$G46="",$H46="",$N46="",$O46="",$P46=""),"Check inputs",IF(OR(AND($I46="",OR($J46&lt;&gt;"",$K46&lt;&gt;"")),AND($I46&lt;&gt;"",OR($J46="",$K46=""))),"Check product inputs",IF(OR($H46&gt;Assumptions!$B$11,$J46&gt;Assumptions!$B$12,$K46&gt;Assumptions!$B$15,$L46&gt;Assumptions!$B$13,$M46&gt;Assumptions!$B$14),"Check limits",IF($AB46="","Check calculation",IF($AB46&lt;Assumptions!$B$9,"Check margin",IF($Z46&gt;Assumptions!$B$10,"Review amount","Ready for review")))))))</f>
        <v/>
      </c>
      <c r="AE46">
        <f>""</f>
        <v/>
      </c>
      <c r="AF46">
        <f>""</f>
        <v/>
      </c>
      <c r="AG46">
        <f>""</f>
        <v/>
      </c>
      <c r="AH46">
        <f>""</f>
        <v/>
      </c>
      <c r="AI46">
        <f>""</f>
        <v/>
      </c>
      <c r="AJ46">
        <f>""</f>
        <v/>
      </c>
      <c r="AK46">
        <f>""</f>
        <v/>
      </c>
      <c r="AL46">
        <f>""</f>
        <v/>
      </c>
    </row>
    <row r="47" ht="22" customHeight="1">
      <c r="A47" s="25" t="n"/>
      <c r="B47" s="15" t="n"/>
      <c r="C47" s="15" t="n"/>
      <c r="D47" s="15" t="n"/>
      <c r="E47" s="15" t="n"/>
      <c r="F47" s="15" t="n"/>
      <c r="G47" s="15" t="n"/>
      <c r="H47" s="16" t="n"/>
      <c r="I47" s="15" t="n"/>
      <c r="J47" s="16" t="n"/>
      <c r="K47" s="17" t="n"/>
      <c r="L47" s="16" t="n"/>
      <c r="M47" s="17" t="n"/>
      <c r="N47" s="15" t="n"/>
      <c r="O47" s="15" t="n"/>
      <c r="P47" s="15" t="n"/>
      <c r="Q47" s="10">
        <f>IF($A47="","",IF($H47="","",IFERROR($H47*Assumptions!$B$4,"")))</f>
        <v/>
      </c>
      <c r="R47" s="10">
        <f>IF($A47="","",IF($I47="",0,IF(OR($J47="",$K47=""),"",IFERROR($J47*$K47,""))))</f>
        <v/>
      </c>
      <c r="S47" s="10">
        <f>IF($A47="","",IF($L47="",0,IFERROR($L47*Assumptions!$B$5,"")))</f>
        <v/>
      </c>
      <c r="T47" s="10">
        <f>IF(OR($A47="",$B47="",$C47="",$E47="",$H47=""),"",IF(AND($I47&lt;&gt;"",$R47=""),"",IFERROR(SUM($Q47:$S47,$M47),"")))</f>
        <v/>
      </c>
      <c r="U47" s="10">
        <f>IF($T47="","",IFERROR($T47*Assumptions!$B$6,""))</f>
        <v/>
      </c>
      <c r="V47" s="10">
        <f>IF($T47="","",IFERROR(SUM($T47:$U47),""))</f>
        <v/>
      </c>
      <c r="W47" s="10">
        <f>IF($V47="","",IFERROR($V47*Assumptions!$B$7,""))</f>
        <v/>
      </c>
      <c r="X47" s="10">
        <f>IF($V47="","",IFERROR(SUM($V47:$W47),""))</f>
        <v/>
      </c>
      <c r="Y47" s="10">
        <f>IF($X47="","",IF($N47="","",IF($N47="Yes",IFERROR($X47*Assumptions!$B$8,""),0)))</f>
        <v/>
      </c>
      <c r="Z47" s="10">
        <f>IF(OR($X47="",$Y47=""),"",IFERROR($X47+$Y47,""))</f>
        <v/>
      </c>
      <c r="AA47" s="10">
        <f>IF(OR($X47="",$V47=""),"",IFERROR($X47-$V47,""))</f>
        <v/>
      </c>
      <c r="AB47" s="18">
        <f>IF(OR($AA47="",$X47=""),"",IFERROR($AA47/$X47,""))</f>
        <v/>
      </c>
      <c r="AC47" s="19">
        <f>IF(COUNTA($A47:$P47)=0,"",IF(OR($A47="",$B47="",$C47="",$D47="",$E47="",$F47="",$G47="",$H47="",$N47="",$O47="",$P47=""),"Check inputs",IF(OR(AND($I47="",OR($J47&lt;&gt;"",$K47&lt;&gt;"")),AND($I47&lt;&gt;"",OR($J47="",$K47=""))),"Check product inputs",IF(OR($H47&gt;Assumptions!$B$11,$J47&gt;Assumptions!$B$12,$K47&gt;Assumptions!$B$15,$L47&gt;Assumptions!$B$13,$M47&gt;Assumptions!$B$14),"Check limits",IF($AB47="","Check calculation",IF($AB47&lt;Assumptions!$B$9,"Check margin",IF($Z47&gt;Assumptions!$B$10,"Review amount","Ready for review")))))))</f>
        <v/>
      </c>
      <c r="AE47">
        <f>""</f>
        <v/>
      </c>
      <c r="AF47">
        <f>""</f>
        <v/>
      </c>
      <c r="AG47">
        <f>""</f>
        <v/>
      </c>
      <c r="AH47">
        <f>""</f>
        <v/>
      </c>
      <c r="AI47">
        <f>""</f>
        <v/>
      </c>
      <c r="AJ47">
        <f>""</f>
        <v/>
      </c>
      <c r="AK47">
        <f>""</f>
        <v/>
      </c>
      <c r="AL47">
        <f>""</f>
        <v/>
      </c>
    </row>
    <row r="48" ht="22" customHeight="1">
      <c r="A48" s="25" t="n"/>
      <c r="B48" s="15" t="n"/>
      <c r="C48" s="15" t="n"/>
      <c r="D48" s="15" t="n"/>
      <c r="E48" s="15" t="n"/>
      <c r="F48" s="15" t="n"/>
      <c r="G48" s="15" t="n"/>
      <c r="H48" s="16" t="n"/>
      <c r="I48" s="15" t="n"/>
      <c r="J48" s="16" t="n"/>
      <c r="K48" s="17" t="n"/>
      <c r="L48" s="16" t="n"/>
      <c r="M48" s="17" t="n"/>
      <c r="N48" s="15" t="n"/>
      <c r="O48" s="15" t="n"/>
      <c r="P48" s="15" t="n"/>
      <c r="Q48" s="6">
        <f>IF($A48="","",IF($H48="","",IFERROR($H48*Assumptions!$B$4,"")))</f>
        <v/>
      </c>
      <c r="R48" s="6">
        <f>IF($A48="","",IF($I48="",0,IF(OR($J48="",$K48=""),"",IFERROR($J48*$K48,""))))</f>
        <v/>
      </c>
      <c r="S48" s="6">
        <f>IF($A48="","",IF($L48="",0,IFERROR($L48*Assumptions!$B$5,"")))</f>
        <v/>
      </c>
      <c r="T48" s="6">
        <f>IF(OR($A48="",$B48="",$C48="",$E48="",$H48=""),"",IF(AND($I48&lt;&gt;"",$R48=""),"",IFERROR(SUM($Q48:$S48,$M48),"")))</f>
        <v/>
      </c>
      <c r="U48" s="6">
        <f>IF($T48="","",IFERROR($T48*Assumptions!$B$6,""))</f>
        <v/>
      </c>
      <c r="V48" s="6">
        <f>IF($T48="","",IFERROR(SUM($T48:$U48),""))</f>
        <v/>
      </c>
      <c r="W48" s="6">
        <f>IF($V48="","",IFERROR($V48*Assumptions!$B$7,""))</f>
        <v/>
      </c>
      <c r="X48" s="6">
        <f>IF($V48="","",IFERROR(SUM($V48:$W48),""))</f>
        <v/>
      </c>
      <c r="Y48" s="6">
        <f>IF($X48="","",IF($N48="","",IF($N48="Yes",IFERROR($X48*Assumptions!$B$8,""),0)))</f>
        <v/>
      </c>
      <c r="Z48" s="6">
        <f>IF(OR($X48="",$Y48=""),"",IFERROR($X48+$Y48,""))</f>
        <v/>
      </c>
      <c r="AA48" s="6">
        <f>IF(OR($X48="",$V48=""),"",IFERROR($X48-$V48,""))</f>
        <v/>
      </c>
      <c r="AB48" s="11">
        <f>IF(OR($AA48="",$X48=""),"",IFERROR($AA48/$X48,""))</f>
        <v/>
      </c>
      <c r="AC48" s="20">
        <f>IF(COUNTA($A48:$P48)=0,"",IF(OR($A48="",$B48="",$C48="",$D48="",$E48="",$F48="",$G48="",$H48="",$N48="",$O48="",$P48=""),"Check inputs",IF(OR(AND($I48="",OR($J48&lt;&gt;"",$K48&lt;&gt;"")),AND($I48&lt;&gt;"",OR($J48="",$K48=""))),"Check product inputs",IF(OR($H48&gt;Assumptions!$B$11,$J48&gt;Assumptions!$B$12,$K48&gt;Assumptions!$B$15,$L48&gt;Assumptions!$B$13,$M48&gt;Assumptions!$B$14),"Check limits",IF($AB48="","Check calculation",IF($AB48&lt;Assumptions!$B$9,"Check margin",IF($Z48&gt;Assumptions!$B$10,"Review amount","Ready for review")))))))</f>
        <v/>
      </c>
      <c r="AE48">
        <f>""</f>
        <v/>
      </c>
      <c r="AF48">
        <f>""</f>
        <v/>
      </c>
      <c r="AG48">
        <f>""</f>
        <v/>
      </c>
      <c r="AH48">
        <f>""</f>
        <v/>
      </c>
      <c r="AI48">
        <f>""</f>
        <v/>
      </c>
      <c r="AJ48">
        <f>""</f>
        <v/>
      </c>
      <c r="AK48">
        <f>""</f>
        <v/>
      </c>
      <c r="AL48">
        <f>""</f>
        <v/>
      </c>
    </row>
    <row r="49" ht="22" customHeight="1">
      <c r="A49" s="25" t="n"/>
      <c r="B49" s="15" t="n"/>
      <c r="C49" s="15" t="n"/>
      <c r="D49" s="15" t="n"/>
      <c r="E49" s="15" t="n"/>
      <c r="F49" s="15" t="n"/>
      <c r="G49" s="15" t="n"/>
      <c r="H49" s="16" t="n"/>
      <c r="I49" s="15" t="n"/>
      <c r="J49" s="16" t="n"/>
      <c r="K49" s="17" t="n"/>
      <c r="L49" s="16" t="n"/>
      <c r="M49" s="17" t="n"/>
      <c r="N49" s="15" t="n"/>
      <c r="O49" s="15" t="n"/>
      <c r="P49" s="15" t="n"/>
      <c r="Q49" s="10">
        <f>IF($A49="","",IF($H49="","",IFERROR($H49*Assumptions!$B$4,"")))</f>
        <v/>
      </c>
      <c r="R49" s="10">
        <f>IF($A49="","",IF($I49="",0,IF(OR($J49="",$K49=""),"",IFERROR($J49*$K49,""))))</f>
        <v/>
      </c>
      <c r="S49" s="10">
        <f>IF($A49="","",IF($L49="",0,IFERROR($L49*Assumptions!$B$5,"")))</f>
        <v/>
      </c>
      <c r="T49" s="10">
        <f>IF(OR($A49="",$B49="",$C49="",$E49="",$H49=""),"",IF(AND($I49&lt;&gt;"",$R49=""),"",IFERROR(SUM($Q49:$S49,$M49),"")))</f>
        <v/>
      </c>
      <c r="U49" s="10">
        <f>IF($T49="","",IFERROR($T49*Assumptions!$B$6,""))</f>
        <v/>
      </c>
      <c r="V49" s="10">
        <f>IF($T49="","",IFERROR(SUM($T49:$U49),""))</f>
        <v/>
      </c>
      <c r="W49" s="10">
        <f>IF($V49="","",IFERROR($V49*Assumptions!$B$7,""))</f>
        <v/>
      </c>
      <c r="X49" s="10">
        <f>IF($V49="","",IFERROR(SUM($V49:$W49),""))</f>
        <v/>
      </c>
      <c r="Y49" s="10">
        <f>IF($X49="","",IF($N49="","",IF($N49="Yes",IFERROR($X49*Assumptions!$B$8,""),0)))</f>
        <v/>
      </c>
      <c r="Z49" s="10">
        <f>IF(OR($X49="",$Y49=""),"",IFERROR($X49+$Y49,""))</f>
        <v/>
      </c>
      <c r="AA49" s="10">
        <f>IF(OR($X49="",$V49=""),"",IFERROR($X49-$V49,""))</f>
        <v/>
      </c>
      <c r="AB49" s="18">
        <f>IF(OR($AA49="",$X49=""),"",IFERROR($AA49/$X49,""))</f>
        <v/>
      </c>
      <c r="AC49" s="19">
        <f>IF(COUNTA($A49:$P49)=0,"",IF(OR($A49="",$B49="",$C49="",$D49="",$E49="",$F49="",$G49="",$H49="",$N49="",$O49="",$P49=""),"Check inputs",IF(OR(AND($I49="",OR($J49&lt;&gt;"",$K49&lt;&gt;"")),AND($I49&lt;&gt;"",OR($J49="",$K49=""))),"Check product inputs",IF(OR($H49&gt;Assumptions!$B$11,$J49&gt;Assumptions!$B$12,$K49&gt;Assumptions!$B$15,$L49&gt;Assumptions!$B$13,$M49&gt;Assumptions!$B$14),"Check limits",IF($AB49="","Check calculation",IF($AB49&lt;Assumptions!$B$9,"Check margin",IF($Z49&gt;Assumptions!$B$10,"Review amount","Ready for review")))))))</f>
        <v/>
      </c>
      <c r="AE49">
        <f>""</f>
        <v/>
      </c>
      <c r="AF49">
        <f>""</f>
        <v/>
      </c>
      <c r="AG49">
        <f>""</f>
        <v/>
      </c>
      <c r="AH49">
        <f>""</f>
        <v/>
      </c>
      <c r="AI49">
        <f>""</f>
        <v/>
      </c>
      <c r="AJ49">
        <f>""</f>
        <v/>
      </c>
      <c r="AK49">
        <f>""</f>
        <v/>
      </c>
      <c r="AL49">
        <f>""</f>
        <v/>
      </c>
    </row>
    <row r="50" ht="22" customHeight="1">
      <c r="A50" s="25" t="n"/>
      <c r="B50" s="15" t="n"/>
      <c r="C50" s="15" t="n"/>
      <c r="D50" s="15" t="n"/>
      <c r="E50" s="15" t="n"/>
      <c r="F50" s="15" t="n"/>
      <c r="G50" s="15" t="n"/>
      <c r="H50" s="16" t="n"/>
      <c r="I50" s="15" t="n"/>
      <c r="J50" s="16" t="n"/>
      <c r="K50" s="17" t="n"/>
      <c r="L50" s="16" t="n"/>
      <c r="M50" s="17" t="n"/>
      <c r="N50" s="15" t="n"/>
      <c r="O50" s="15" t="n"/>
      <c r="P50" s="15" t="n"/>
      <c r="Q50" s="6">
        <f>IF($A50="","",IF($H50="","",IFERROR($H50*Assumptions!$B$4,"")))</f>
        <v/>
      </c>
      <c r="R50" s="6">
        <f>IF($A50="","",IF($I50="",0,IF(OR($J50="",$K50=""),"",IFERROR($J50*$K50,""))))</f>
        <v/>
      </c>
      <c r="S50" s="6">
        <f>IF($A50="","",IF($L50="",0,IFERROR($L50*Assumptions!$B$5,"")))</f>
        <v/>
      </c>
      <c r="T50" s="6">
        <f>IF(OR($A50="",$B50="",$C50="",$E50="",$H50=""),"",IF(AND($I50&lt;&gt;"",$R50=""),"",IFERROR(SUM($Q50:$S50,$M50),"")))</f>
        <v/>
      </c>
      <c r="U50" s="6">
        <f>IF($T50="","",IFERROR($T50*Assumptions!$B$6,""))</f>
        <v/>
      </c>
      <c r="V50" s="6">
        <f>IF($T50="","",IFERROR(SUM($T50:$U50),""))</f>
        <v/>
      </c>
      <c r="W50" s="6">
        <f>IF($V50="","",IFERROR($V50*Assumptions!$B$7,""))</f>
        <v/>
      </c>
      <c r="X50" s="6">
        <f>IF($V50="","",IFERROR(SUM($V50:$W50),""))</f>
        <v/>
      </c>
      <c r="Y50" s="6">
        <f>IF($X50="","",IF($N50="","",IF($N50="Yes",IFERROR($X50*Assumptions!$B$8,""),0)))</f>
        <v/>
      </c>
      <c r="Z50" s="6">
        <f>IF(OR($X50="",$Y50=""),"",IFERROR($X50+$Y50,""))</f>
        <v/>
      </c>
      <c r="AA50" s="6">
        <f>IF(OR($X50="",$V50=""),"",IFERROR($X50-$V50,""))</f>
        <v/>
      </c>
      <c r="AB50" s="11">
        <f>IF(OR($AA50="",$X50=""),"",IFERROR($AA50/$X50,""))</f>
        <v/>
      </c>
      <c r="AC50" s="20">
        <f>IF(COUNTA($A50:$P50)=0,"",IF(OR($A50="",$B50="",$C50="",$D50="",$E50="",$F50="",$G50="",$H50="",$N50="",$O50="",$P50=""),"Check inputs",IF(OR(AND($I50="",OR($J50&lt;&gt;"",$K50&lt;&gt;"")),AND($I50&lt;&gt;"",OR($J50="",$K50=""))),"Check product inputs",IF(OR($H50&gt;Assumptions!$B$11,$J50&gt;Assumptions!$B$12,$K50&gt;Assumptions!$B$15,$L50&gt;Assumptions!$B$13,$M50&gt;Assumptions!$B$14),"Check limits",IF($AB50="","Check calculation",IF($AB50&lt;Assumptions!$B$9,"Check margin",IF($Z50&gt;Assumptions!$B$10,"Review amount","Ready for review")))))))</f>
        <v/>
      </c>
      <c r="AE50">
        <f>""</f>
        <v/>
      </c>
      <c r="AF50">
        <f>""</f>
        <v/>
      </c>
      <c r="AG50">
        <f>""</f>
        <v/>
      </c>
      <c r="AH50">
        <f>""</f>
        <v/>
      </c>
      <c r="AI50">
        <f>""</f>
        <v/>
      </c>
      <c r="AJ50">
        <f>""</f>
        <v/>
      </c>
      <c r="AK50">
        <f>""</f>
        <v/>
      </c>
      <c r="AL50">
        <f>""</f>
        <v/>
      </c>
    </row>
    <row r="51" ht="22" customHeight="1">
      <c r="A51" s="25" t="n"/>
      <c r="B51" s="15" t="n"/>
      <c r="C51" s="15" t="n"/>
      <c r="D51" s="15" t="n"/>
      <c r="E51" s="15" t="n"/>
      <c r="F51" s="15" t="n"/>
      <c r="G51" s="15" t="n"/>
      <c r="H51" s="16" t="n"/>
      <c r="I51" s="15" t="n"/>
      <c r="J51" s="16" t="n"/>
      <c r="K51" s="17" t="n"/>
      <c r="L51" s="16" t="n"/>
      <c r="M51" s="17" t="n"/>
      <c r="N51" s="15" t="n"/>
      <c r="O51" s="15" t="n"/>
      <c r="P51" s="15" t="n"/>
      <c r="Q51" s="10">
        <f>IF($A51="","",IF($H51="","",IFERROR($H51*Assumptions!$B$4,"")))</f>
        <v/>
      </c>
      <c r="R51" s="10">
        <f>IF($A51="","",IF($I51="",0,IF(OR($J51="",$K51=""),"",IFERROR($J51*$K51,""))))</f>
        <v/>
      </c>
      <c r="S51" s="10">
        <f>IF($A51="","",IF($L51="",0,IFERROR($L51*Assumptions!$B$5,"")))</f>
        <v/>
      </c>
      <c r="T51" s="10">
        <f>IF(OR($A51="",$B51="",$C51="",$E51="",$H51=""),"",IF(AND($I51&lt;&gt;"",$R51=""),"",IFERROR(SUM($Q51:$S51,$M51),"")))</f>
        <v/>
      </c>
      <c r="U51" s="10">
        <f>IF($T51="","",IFERROR($T51*Assumptions!$B$6,""))</f>
        <v/>
      </c>
      <c r="V51" s="10">
        <f>IF($T51="","",IFERROR(SUM($T51:$U51),""))</f>
        <v/>
      </c>
      <c r="W51" s="10">
        <f>IF($V51="","",IFERROR($V51*Assumptions!$B$7,""))</f>
        <v/>
      </c>
      <c r="X51" s="10">
        <f>IF($V51="","",IFERROR(SUM($V51:$W51),""))</f>
        <v/>
      </c>
      <c r="Y51" s="10">
        <f>IF($X51="","",IF($N51="","",IF($N51="Yes",IFERROR($X51*Assumptions!$B$8,""),0)))</f>
        <v/>
      </c>
      <c r="Z51" s="10">
        <f>IF(OR($X51="",$Y51=""),"",IFERROR($X51+$Y51,""))</f>
        <v/>
      </c>
      <c r="AA51" s="10">
        <f>IF(OR($X51="",$V51=""),"",IFERROR($X51-$V51,""))</f>
        <v/>
      </c>
      <c r="AB51" s="18">
        <f>IF(OR($AA51="",$X51=""),"",IFERROR($AA51/$X51,""))</f>
        <v/>
      </c>
      <c r="AC51" s="19">
        <f>IF(COUNTA($A51:$P51)=0,"",IF(OR($A51="",$B51="",$C51="",$D51="",$E51="",$F51="",$G51="",$H51="",$N51="",$O51="",$P51=""),"Check inputs",IF(OR(AND($I51="",OR($J51&lt;&gt;"",$K51&lt;&gt;"")),AND($I51&lt;&gt;"",OR($J51="",$K51=""))),"Check product inputs",IF(OR($H51&gt;Assumptions!$B$11,$J51&gt;Assumptions!$B$12,$K51&gt;Assumptions!$B$15,$L51&gt;Assumptions!$B$13,$M51&gt;Assumptions!$B$14),"Check limits",IF($AB51="","Check calculation",IF($AB51&lt;Assumptions!$B$9,"Check margin",IF($Z51&gt;Assumptions!$B$10,"Review amount","Ready for review")))))))</f>
        <v/>
      </c>
      <c r="AE51">
        <f>""</f>
        <v/>
      </c>
      <c r="AF51">
        <f>""</f>
        <v/>
      </c>
      <c r="AG51">
        <f>""</f>
        <v/>
      </c>
      <c r="AH51">
        <f>""</f>
        <v/>
      </c>
      <c r="AI51">
        <f>""</f>
        <v/>
      </c>
      <c r="AJ51">
        <f>""</f>
        <v/>
      </c>
      <c r="AK51">
        <f>""</f>
        <v/>
      </c>
      <c r="AL51">
        <f>""</f>
        <v/>
      </c>
    </row>
    <row r="52" ht="22" customHeight="1">
      <c r="A52" s="25" t="n"/>
      <c r="B52" s="15" t="n"/>
      <c r="C52" s="15" t="n"/>
      <c r="D52" s="15" t="n"/>
      <c r="E52" s="15" t="n"/>
      <c r="F52" s="15" t="n"/>
      <c r="G52" s="15" t="n"/>
      <c r="H52" s="16" t="n"/>
      <c r="I52" s="15" t="n"/>
      <c r="J52" s="16" t="n"/>
      <c r="K52" s="17" t="n"/>
      <c r="L52" s="16" t="n"/>
      <c r="M52" s="17" t="n"/>
      <c r="N52" s="15" t="n"/>
      <c r="O52" s="15" t="n"/>
      <c r="P52" s="15" t="n"/>
      <c r="Q52" s="6">
        <f>IF($A52="","",IF($H52="","",IFERROR($H52*Assumptions!$B$4,"")))</f>
        <v/>
      </c>
      <c r="R52" s="6">
        <f>IF($A52="","",IF($I52="",0,IF(OR($J52="",$K52=""),"",IFERROR($J52*$K52,""))))</f>
        <v/>
      </c>
      <c r="S52" s="6">
        <f>IF($A52="","",IF($L52="",0,IFERROR($L52*Assumptions!$B$5,"")))</f>
        <v/>
      </c>
      <c r="T52" s="6">
        <f>IF(OR($A52="",$B52="",$C52="",$E52="",$H52=""),"",IF(AND($I52&lt;&gt;"",$R52=""),"",IFERROR(SUM($Q52:$S52,$M52),"")))</f>
        <v/>
      </c>
      <c r="U52" s="6">
        <f>IF($T52="","",IFERROR($T52*Assumptions!$B$6,""))</f>
        <v/>
      </c>
      <c r="V52" s="6">
        <f>IF($T52="","",IFERROR(SUM($T52:$U52),""))</f>
        <v/>
      </c>
      <c r="W52" s="6">
        <f>IF($V52="","",IFERROR($V52*Assumptions!$B$7,""))</f>
        <v/>
      </c>
      <c r="X52" s="6">
        <f>IF($V52="","",IFERROR(SUM($V52:$W52),""))</f>
        <v/>
      </c>
      <c r="Y52" s="6">
        <f>IF($X52="","",IF($N52="","",IF($N52="Yes",IFERROR($X52*Assumptions!$B$8,""),0)))</f>
        <v/>
      </c>
      <c r="Z52" s="6">
        <f>IF(OR($X52="",$Y52=""),"",IFERROR($X52+$Y52,""))</f>
        <v/>
      </c>
      <c r="AA52" s="6">
        <f>IF(OR($X52="",$V52=""),"",IFERROR($X52-$V52,""))</f>
        <v/>
      </c>
      <c r="AB52" s="11">
        <f>IF(OR($AA52="",$X52=""),"",IFERROR($AA52/$X52,""))</f>
        <v/>
      </c>
      <c r="AC52" s="20">
        <f>IF(COUNTA($A52:$P52)=0,"",IF(OR($A52="",$B52="",$C52="",$D52="",$E52="",$F52="",$G52="",$H52="",$N52="",$O52="",$P52=""),"Check inputs",IF(OR(AND($I52="",OR($J52&lt;&gt;"",$K52&lt;&gt;"")),AND($I52&lt;&gt;"",OR($J52="",$K52=""))),"Check product inputs",IF(OR($H52&gt;Assumptions!$B$11,$J52&gt;Assumptions!$B$12,$K52&gt;Assumptions!$B$15,$L52&gt;Assumptions!$B$13,$M52&gt;Assumptions!$B$14),"Check limits",IF($AB52="","Check calculation",IF($AB52&lt;Assumptions!$B$9,"Check margin",IF($Z52&gt;Assumptions!$B$10,"Review amount","Ready for review")))))))</f>
        <v/>
      </c>
      <c r="AE52">
        <f>""</f>
        <v/>
      </c>
      <c r="AF52">
        <f>""</f>
        <v/>
      </c>
      <c r="AG52">
        <f>""</f>
        <v/>
      </c>
      <c r="AH52">
        <f>""</f>
        <v/>
      </c>
      <c r="AI52">
        <f>""</f>
        <v/>
      </c>
      <c r="AJ52">
        <f>""</f>
        <v/>
      </c>
      <c r="AK52">
        <f>""</f>
        <v/>
      </c>
      <c r="AL52">
        <f>""</f>
        <v/>
      </c>
    </row>
    <row r="53" ht="22" customHeight="1">
      <c r="A53" s="25" t="n"/>
      <c r="B53" s="15" t="n"/>
      <c r="C53" s="15" t="n"/>
      <c r="D53" s="15" t="n"/>
      <c r="E53" s="15" t="n"/>
      <c r="F53" s="15" t="n"/>
      <c r="G53" s="15" t="n"/>
      <c r="H53" s="16" t="n"/>
      <c r="I53" s="15" t="n"/>
      <c r="J53" s="16" t="n"/>
      <c r="K53" s="17" t="n"/>
      <c r="L53" s="16" t="n"/>
      <c r="M53" s="17" t="n"/>
      <c r="N53" s="15" t="n"/>
      <c r="O53" s="15" t="n"/>
      <c r="P53" s="15" t="n"/>
      <c r="Q53" s="10">
        <f>IF($A53="","",IF($H53="","",IFERROR($H53*Assumptions!$B$4,"")))</f>
        <v/>
      </c>
      <c r="R53" s="10">
        <f>IF($A53="","",IF($I53="",0,IF(OR($J53="",$K53=""),"",IFERROR($J53*$K53,""))))</f>
        <v/>
      </c>
      <c r="S53" s="10">
        <f>IF($A53="","",IF($L53="",0,IFERROR($L53*Assumptions!$B$5,"")))</f>
        <v/>
      </c>
      <c r="T53" s="10">
        <f>IF(OR($A53="",$B53="",$C53="",$E53="",$H53=""),"",IF(AND($I53&lt;&gt;"",$R53=""),"",IFERROR(SUM($Q53:$S53,$M53),"")))</f>
        <v/>
      </c>
      <c r="U53" s="10">
        <f>IF($T53="","",IFERROR($T53*Assumptions!$B$6,""))</f>
        <v/>
      </c>
      <c r="V53" s="10">
        <f>IF($T53="","",IFERROR(SUM($T53:$U53),""))</f>
        <v/>
      </c>
      <c r="W53" s="10">
        <f>IF($V53="","",IFERROR($V53*Assumptions!$B$7,""))</f>
        <v/>
      </c>
      <c r="X53" s="10">
        <f>IF($V53="","",IFERROR(SUM($V53:$W53),""))</f>
        <v/>
      </c>
      <c r="Y53" s="10">
        <f>IF($X53="","",IF($N53="","",IF($N53="Yes",IFERROR($X53*Assumptions!$B$8,""),0)))</f>
        <v/>
      </c>
      <c r="Z53" s="10">
        <f>IF(OR($X53="",$Y53=""),"",IFERROR($X53+$Y53,""))</f>
        <v/>
      </c>
      <c r="AA53" s="10">
        <f>IF(OR($X53="",$V53=""),"",IFERROR($X53-$V53,""))</f>
        <v/>
      </c>
      <c r="AB53" s="18">
        <f>IF(OR($AA53="",$X53=""),"",IFERROR($AA53/$X53,""))</f>
        <v/>
      </c>
      <c r="AC53" s="19">
        <f>IF(COUNTA($A53:$P53)=0,"",IF(OR($A53="",$B53="",$C53="",$D53="",$E53="",$F53="",$G53="",$H53="",$N53="",$O53="",$P53=""),"Check inputs",IF(OR(AND($I53="",OR($J53&lt;&gt;"",$K53&lt;&gt;"")),AND($I53&lt;&gt;"",OR($J53="",$K53=""))),"Check product inputs",IF(OR($H53&gt;Assumptions!$B$11,$J53&gt;Assumptions!$B$12,$K53&gt;Assumptions!$B$15,$L53&gt;Assumptions!$B$13,$M53&gt;Assumptions!$B$14),"Check limits",IF($AB53="","Check calculation",IF($AB53&lt;Assumptions!$B$9,"Check margin",IF($Z53&gt;Assumptions!$B$10,"Review amount","Ready for review")))))))</f>
        <v/>
      </c>
      <c r="AE53">
        <f>""</f>
        <v/>
      </c>
      <c r="AF53">
        <f>""</f>
        <v/>
      </c>
      <c r="AG53">
        <f>""</f>
        <v/>
      </c>
      <c r="AH53">
        <f>""</f>
        <v/>
      </c>
      <c r="AI53">
        <f>""</f>
        <v/>
      </c>
      <c r="AJ53">
        <f>""</f>
        <v/>
      </c>
      <c r="AK53">
        <f>""</f>
        <v/>
      </c>
      <c r="AL53">
        <f>""</f>
        <v/>
      </c>
    </row>
    <row r="54" ht="22" customHeight="1">
      <c r="A54" s="25" t="n"/>
      <c r="B54" s="15" t="n"/>
      <c r="C54" s="15" t="n"/>
      <c r="D54" s="15" t="n"/>
      <c r="E54" s="15" t="n"/>
      <c r="F54" s="15" t="n"/>
      <c r="G54" s="15" t="n"/>
      <c r="H54" s="16" t="n"/>
      <c r="I54" s="15" t="n"/>
      <c r="J54" s="16" t="n"/>
      <c r="K54" s="17" t="n"/>
      <c r="L54" s="16" t="n"/>
      <c r="M54" s="17" t="n"/>
      <c r="N54" s="15" t="n"/>
      <c r="O54" s="15" t="n"/>
      <c r="P54" s="15" t="n"/>
      <c r="Q54" s="6">
        <f>IF($A54="","",IF($H54="","",IFERROR($H54*Assumptions!$B$4,"")))</f>
        <v/>
      </c>
      <c r="R54" s="6">
        <f>IF($A54="","",IF($I54="",0,IF(OR($J54="",$K54=""),"",IFERROR($J54*$K54,""))))</f>
        <v/>
      </c>
      <c r="S54" s="6">
        <f>IF($A54="","",IF($L54="",0,IFERROR($L54*Assumptions!$B$5,"")))</f>
        <v/>
      </c>
      <c r="T54" s="6">
        <f>IF(OR($A54="",$B54="",$C54="",$E54="",$H54=""),"",IF(AND($I54&lt;&gt;"",$R54=""),"",IFERROR(SUM($Q54:$S54,$M54),"")))</f>
        <v/>
      </c>
      <c r="U54" s="6">
        <f>IF($T54="","",IFERROR($T54*Assumptions!$B$6,""))</f>
        <v/>
      </c>
      <c r="V54" s="6">
        <f>IF($T54="","",IFERROR(SUM($T54:$U54),""))</f>
        <v/>
      </c>
      <c r="W54" s="6">
        <f>IF($V54="","",IFERROR($V54*Assumptions!$B$7,""))</f>
        <v/>
      </c>
      <c r="X54" s="6">
        <f>IF($V54="","",IFERROR(SUM($V54:$W54),""))</f>
        <v/>
      </c>
      <c r="Y54" s="6">
        <f>IF($X54="","",IF($N54="","",IF($N54="Yes",IFERROR($X54*Assumptions!$B$8,""),0)))</f>
        <v/>
      </c>
      <c r="Z54" s="6">
        <f>IF(OR($X54="",$Y54=""),"",IFERROR($X54+$Y54,""))</f>
        <v/>
      </c>
      <c r="AA54" s="6">
        <f>IF(OR($X54="",$V54=""),"",IFERROR($X54-$V54,""))</f>
        <v/>
      </c>
      <c r="AB54" s="11">
        <f>IF(OR($AA54="",$X54=""),"",IFERROR($AA54/$X54,""))</f>
        <v/>
      </c>
      <c r="AC54" s="20">
        <f>IF(COUNTA($A54:$P54)=0,"",IF(OR($A54="",$B54="",$C54="",$D54="",$E54="",$F54="",$G54="",$H54="",$N54="",$O54="",$P54=""),"Check inputs",IF(OR(AND($I54="",OR($J54&lt;&gt;"",$K54&lt;&gt;"")),AND($I54&lt;&gt;"",OR($J54="",$K54=""))),"Check product inputs",IF(OR($H54&gt;Assumptions!$B$11,$J54&gt;Assumptions!$B$12,$K54&gt;Assumptions!$B$15,$L54&gt;Assumptions!$B$13,$M54&gt;Assumptions!$B$14),"Check limits",IF($AB54="","Check calculation",IF($AB54&lt;Assumptions!$B$9,"Check margin",IF($Z54&gt;Assumptions!$B$10,"Review amount","Ready for review")))))))</f>
        <v/>
      </c>
      <c r="AE54">
        <f>""</f>
        <v/>
      </c>
      <c r="AF54">
        <f>""</f>
        <v/>
      </c>
      <c r="AG54">
        <f>""</f>
        <v/>
      </c>
      <c r="AH54">
        <f>""</f>
        <v/>
      </c>
      <c r="AI54">
        <f>""</f>
        <v/>
      </c>
      <c r="AJ54">
        <f>""</f>
        <v/>
      </c>
      <c r="AK54">
        <f>""</f>
        <v/>
      </c>
      <c r="AL54">
        <f>""</f>
        <v/>
      </c>
    </row>
    <row r="55" ht="22" customHeight="1">
      <c r="A55" s="25" t="n"/>
      <c r="B55" s="15" t="n"/>
      <c r="C55" s="15" t="n"/>
      <c r="D55" s="15" t="n"/>
      <c r="E55" s="15" t="n"/>
      <c r="F55" s="15" t="n"/>
      <c r="G55" s="15" t="n"/>
      <c r="H55" s="16" t="n"/>
      <c r="I55" s="15" t="n"/>
      <c r="J55" s="16" t="n"/>
      <c r="K55" s="17" t="n"/>
      <c r="L55" s="16" t="n"/>
      <c r="M55" s="17" t="n"/>
      <c r="N55" s="15" t="n"/>
      <c r="O55" s="15" t="n"/>
      <c r="P55" s="15" t="n"/>
      <c r="Q55" s="10">
        <f>IF($A55="","",IF($H55="","",IFERROR($H55*Assumptions!$B$4,"")))</f>
        <v/>
      </c>
      <c r="R55" s="10">
        <f>IF($A55="","",IF($I55="",0,IF(OR($J55="",$K55=""),"",IFERROR($J55*$K55,""))))</f>
        <v/>
      </c>
      <c r="S55" s="10">
        <f>IF($A55="","",IF($L55="",0,IFERROR($L55*Assumptions!$B$5,"")))</f>
        <v/>
      </c>
      <c r="T55" s="10">
        <f>IF(OR($A55="",$B55="",$C55="",$E55="",$H55=""),"",IF(AND($I55&lt;&gt;"",$R55=""),"",IFERROR(SUM($Q55:$S55,$M55),"")))</f>
        <v/>
      </c>
      <c r="U55" s="10">
        <f>IF($T55="","",IFERROR($T55*Assumptions!$B$6,""))</f>
        <v/>
      </c>
      <c r="V55" s="10">
        <f>IF($T55="","",IFERROR(SUM($T55:$U55),""))</f>
        <v/>
      </c>
      <c r="W55" s="10">
        <f>IF($V55="","",IFERROR($V55*Assumptions!$B$7,""))</f>
        <v/>
      </c>
      <c r="X55" s="10">
        <f>IF($V55="","",IFERROR(SUM($V55:$W55),""))</f>
        <v/>
      </c>
      <c r="Y55" s="10">
        <f>IF($X55="","",IF($N55="","",IF($N55="Yes",IFERROR($X55*Assumptions!$B$8,""),0)))</f>
        <v/>
      </c>
      <c r="Z55" s="10">
        <f>IF(OR($X55="",$Y55=""),"",IFERROR($X55+$Y55,""))</f>
        <v/>
      </c>
      <c r="AA55" s="10">
        <f>IF(OR($X55="",$V55=""),"",IFERROR($X55-$V55,""))</f>
        <v/>
      </c>
      <c r="AB55" s="18">
        <f>IF(OR($AA55="",$X55=""),"",IFERROR($AA55/$X55,""))</f>
        <v/>
      </c>
      <c r="AC55" s="19">
        <f>IF(COUNTA($A55:$P55)=0,"",IF(OR($A55="",$B55="",$C55="",$D55="",$E55="",$F55="",$G55="",$H55="",$N55="",$O55="",$P55=""),"Check inputs",IF(OR(AND($I55="",OR($J55&lt;&gt;"",$K55&lt;&gt;"")),AND($I55&lt;&gt;"",OR($J55="",$K55=""))),"Check product inputs",IF(OR($H55&gt;Assumptions!$B$11,$J55&gt;Assumptions!$B$12,$K55&gt;Assumptions!$B$15,$L55&gt;Assumptions!$B$13,$M55&gt;Assumptions!$B$14),"Check limits",IF($AB55="","Check calculation",IF($AB55&lt;Assumptions!$B$9,"Check margin",IF($Z55&gt;Assumptions!$B$10,"Review amount","Ready for review")))))))</f>
        <v/>
      </c>
      <c r="AE55">
        <f>""</f>
        <v/>
      </c>
      <c r="AF55">
        <f>""</f>
        <v/>
      </c>
      <c r="AG55">
        <f>""</f>
        <v/>
      </c>
      <c r="AH55">
        <f>""</f>
        <v/>
      </c>
      <c r="AI55">
        <f>""</f>
        <v/>
      </c>
      <c r="AJ55">
        <f>""</f>
        <v/>
      </c>
      <c r="AK55">
        <f>""</f>
        <v/>
      </c>
      <c r="AL55">
        <f>""</f>
        <v/>
      </c>
    </row>
    <row r="56" ht="22" customHeight="1">
      <c r="A56" s="25" t="n"/>
      <c r="B56" s="15" t="n"/>
      <c r="C56" s="15" t="n"/>
      <c r="D56" s="15" t="n"/>
      <c r="E56" s="15" t="n"/>
      <c r="F56" s="15" t="n"/>
      <c r="G56" s="15" t="n"/>
      <c r="H56" s="16" t="n"/>
      <c r="I56" s="15" t="n"/>
      <c r="J56" s="16" t="n"/>
      <c r="K56" s="17" t="n"/>
      <c r="L56" s="16" t="n"/>
      <c r="M56" s="17" t="n"/>
      <c r="N56" s="15" t="n"/>
      <c r="O56" s="15" t="n"/>
      <c r="P56" s="15" t="n"/>
      <c r="Q56" s="6">
        <f>IF($A56="","",IF($H56="","",IFERROR($H56*Assumptions!$B$4,"")))</f>
        <v/>
      </c>
      <c r="R56" s="6">
        <f>IF($A56="","",IF($I56="",0,IF(OR($J56="",$K56=""),"",IFERROR($J56*$K56,""))))</f>
        <v/>
      </c>
      <c r="S56" s="6">
        <f>IF($A56="","",IF($L56="",0,IFERROR($L56*Assumptions!$B$5,"")))</f>
        <v/>
      </c>
      <c r="T56" s="6">
        <f>IF(OR($A56="",$B56="",$C56="",$E56="",$H56=""),"",IF(AND($I56&lt;&gt;"",$R56=""),"",IFERROR(SUM($Q56:$S56,$M56),"")))</f>
        <v/>
      </c>
      <c r="U56" s="6">
        <f>IF($T56="","",IFERROR($T56*Assumptions!$B$6,""))</f>
        <v/>
      </c>
      <c r="V56" s="6">
        <f>IF($T56="","",IFERROR(SUM($T56:$U56),""))</f>
        <v/>
      </c>
      <c r="W56" s="6">
        <f>IF($V56="","",IFERROR($V56*Assumptions!$B$7,""))</f>
        <v/>
      </c>
      <c r="X56" s="6">
        <f>IF($V56="","",IFERROR(SUM($V56:$W56),""))</f>
        <v/>
      </c>
      <c r="Y56" s="6">
        <f>IF($X56="","",IF($N56="","",IF($N56="Yes",IFERROR($X56*Assumptions!$B$8,""),0)))</f>
        <v/>
      </c>
      <c r="Z56" s="6">
        <f>IF(OR($X56="",$Y56=""),"",IFERROR($X56+$Y56,""))</f>
        <v/>
      </c>
      <c r="AA56" s="6">
        <f>IF(OR($X56="",$V56=""),"",IFERROR($X56-$V56,""))</f>
        <v/>
      </c>
      <c r="AB56" s="11">
        <f>IF(OR($AA56="",$X56=""),"",IFERROR($AA56/$X56,""))</f>
        <v/>
      </c>
      <c r="AC56" s="20">
        <f>IF(COUNTA($A56:$P56)=0,"",IF(OR($A56="",$B56="",$C56="",$D56="",$E56="",$F56="",$G56="",$H56="",$N56="",$O56="",$P56=""),"Check inputs",IF(OR(AND($I56="",OR($J56&lt;&gt;"",$K56&lt;&gt;"")),AND($I56&lt;&gt;"",OR($J56="",$K56=""))),"Check product inputs",IF(OR($H56&gt;Assumptions!$B$11,$J56&gt;Assumptions!$B$12,$K56&gt;Assumptions!$B$15,$L56&gt;Assumptions!$B$13,$M56&gt;Assumptions!$B$14),"Check limits",IF($AB56="","Check calculation",IF($AB56&lt;Assumptions!$B$9,"Check margin",IF($Z56&gt;Assumptions!$B$10,"Review amount","Ready for review")))))))</f>
        <v/>
      </c>
      <c r="AE56">
        <f>""</f>
        <v/>
      </c>
      <c r="AF56">
        <f>""</f>
        <v/>
      </c>
      <c r="AG56">
        <f>""</f>
        <v/>
      </c>
      <c r="AH56">
        <f>""</f>
        <v/>
      </c>
      <c r="AI56">
        <f>""</f>
        <v/>
      </c>
      <c r="AJ56">
        <f>""</f>
        <v/>
      </c>
      <c r="AK56">
        <f>""</f>
        <v/>
      </c>
      <c r="AL56">
        <f>""</f>
        <v/>
      </c>
    </row>
    <row r="57" ht="22" customHeight="1">
      <c r="A57" s="25" t="n"/>
      <c r="B57" s="15" t="n"/>
      <c r="C57" s="15" t="n"/>
      <c r="D57" s="15" t="n"/>
      <c r="E57" s="15" t="n"/>
      <c r="F57" s="15" t="n"/>
      <c r="G57" s="15" t="n"/>
      <c r="H57" s="16" t="n"/>
      <c r="I57" s="15" t="n"/>
      <c r="J57" s="16" t="n"/>
      <c r="K57" s="17" t="n"/>
      <c r="L57" s="16" t="n"/>
      <c r="M57" s="17" t="n"/>
      <c r="N57" s="15" t="n"/>
      <c r="O57" s="15" t="n"/>
      <c r="P57" s="15" t="n"/>
      <c r="Q57" s="10">
        <f>IF($A57="","",IF($H57="","",IFERROR($H57*Assumptions!$B$4,"")))</f>
        <v/>
      </c>
      <c r="R57" s="10">
        <f>IF($A57="","",IF($I57="",0,IF(OR($J57="",$K57=""),"",IFERROR($J57*$K57,""))))</f>
        <v/>
      </c>
      <c r="S57" s="10">
        <f>IF($A57="","",IF($L57="",0,IFERROR($L57*Assumptions!$B$5,"")))</f>
        <v/>
      </c>
      <c r="T57" s="10">
        <f>IF(OR($A57="",$B57="",$C57="",$E57="",$H57=""),"",IF(AND($I57&lt;&gt;"",$R57=""),"",IFERROR(SUM($Q57:$S57,$M57),"")))</f>
        <v/>
      </c>
      <c r="U57" s="10">
        <f>IF($T57="","",IFERROR($T57*Assumptions!$B$6,""))</f>
        <v/>
      </c>
      <c r="V57" s="10">
        <f>IF($T57="","",IFERROR(SUM($T57:$U57),""))</f>
        <v/>
      </c>
      <c r="W57" s="10">
        <f>IF($V57="","",IFERROR($V57*Assumptions!$B$7,""))</f>
        <v/>
      </c>
      <c r="X57" s="10">
        <f>IF($V57="","",IFERROR(SUM($V57:$W57),""))</f>
        <v/>
      </c>
      <c r="Y57" s="10">
        <f>IF($X57="","",IF($N57="","",IF($N57="Yes",IFERROR($X57*Assumptions!$B$8,""),0)))</f>
        <v/>
      </c>
      <c r="Z57" s="10">
        <f>IF(OR($X57="",$Y57=""),"",IFERROR($X57+$Y57,""))</f>
        <v/>
      </c>
      <c r="AA57" s="10">
        <f>IF(OR($X57="",$V57=""),"",IFERROR($X57-$V57,""))</f>
        <v/>
      </c>
      <c r="AB57" s="18">
        <f>IF(OR($AA57="",$X57=""),"",IFERROR($AA57/$X57,""))</f>
        <v/>
      </c>
      <c r="AC57" s="19">
        <f>IF(COUNTA($A57:$P57)=0,"",IF(OR($A57="",$B57="",$C57="",$D57="",$E57="",$F57="",$G57="",$H57="",$N57="",$O57="",$P57=""),"Check inputs",IF(OR(AND($I57="",OR($J57&lt;&gt;"",$K57&lt;&gt;"")),AND($I57&lt;&gt;"",OR($J57="",$K57=""))),"Check product inputs",IF(OR($H57&gt;Assumptions!$B$11,$J57&gt;Assumptions!$B$12,$K57&gt;Assumptions!$B$15,$L57&gt;Assumptions!$B$13,$M57&gt;Assumptions!$B$14),"Check limits",IF($AB57="","Check calculation",IF($AB57&lt;Assumptions!$B$9,"Check margin",IF($Z57&gt;Assumptions!$B$10,"Review amount","Ready for review")))))))</f>
        <v/>
      </c>
      <c r="AE57">
        <f>""</f>
        <v/>
      </c>
      <c r="AF57">
        <f>""</f>
        <v/>
      </c>
      <c r="AG57">
        <f>""</f>
        <v/>
      </c>
      <c r="AH57">
        <f>""</f>
        <v/>
      </c>
      <c r="AI57">
        <f>""</f>
        <v/>
      </c>
      <c r="AJ57">
        <f>""</f>
        <v/>
      </c>
      <c r="AK57">
        <f>""</f>
        <v/>
      </c>
      <c r="AL57">
        <f>""</f>
        <v/>
      </c>
    </row>
    <row r="58" ht="22" customHeight="1">
      <c r="A58" s="25" t="n"/>
      <c r="B58" s="15" t="n"/>
      <c r="C58" s="15" t="n"/>
      <c r="D58" s="15" t="n"/>
      <c r="E58" s="15" t="n"/>
      <c r="F58" s="15" t="n"/>
      <c r="G58" s="15" t="n"/>
      <c r="H58" s="16" t="n"/>
      <c r="I58" s="15" t="n"/>
      <c r="J58" s="16" t="n"/>
      <c r="K58" s="17" t="n"/>
      <c r="L58" s="16" t="n"/>
      <c r="M58" s="17" t="n"/>
      <c r="N58" s="15" t="n"/>
      <c r="O58" s="15" t="n"/>
      <c r="P58" s="15" t="n"/>
      <c r="Q58" s="6">
        <f>IF($A58="","",IF($H58="","",IFERROR($H58*Assumptions!$B$4,"")))</f>
        <v/>
      </c>
      <c r="R58" s="6">
        <f>IF($A58="","",IF($I58="",0,IF(OR($J58="",$K58=""),"",IFERROR($J58*$K58,""))))</f>
        <v/>
      </c>
      <c r="S58" s="6">
        <f>IF($A58="","",IF($L58="",0,IFERROR($L58*Assumptions!$B$5,"")))</f>
        <v/>
      </c>
      <c r="T58" s="6">
        <f>IF(OR($A58="",$B58="",$C58="",$E58="",$H58=""),"",IF(AND($I58&lt;&gt;"",$R58=""),"",IFERROR(SUM($Q58:$S58,$M58),"")))</f>
        <v/>
      </c>
      <c r="U58" s="6">
        <f>IF($T58="","",IFERROR($T58*Assumptions!$B$6,""))</f>
        <v/>
      </c>
      <c r="V58" s="6">
        <f>IF($T58="","",IFERROR(SUM($T58:$U58),""))</f>
        <v/>
      </c>
      <c r="W58" s="6">
        <f>IF($V58="","",IFERROR($V58*Assumptions!$B$7,""))</f>
        <v/>
      </c>
      <c r="X58" s="6">
        <f>IF($V58="","",IFERROR(SUM($V58:$W58),""))</f>
        <v/>
      </c>
      <c r="Y58" s="6">
        <f>IF($X58="","",IF($N58="","",IF($N58="Yes",IFERROR($X58*Assumptions!$B$8,""),0)))</f>
        <v/>
      </c>
      <c r="Z58" s="6">
        <f>IF(OR($X58="",$Y58=""),"",IFERROR($X58+$Y58,""))</f>
        <v/>
      </c>
      <c r="AA58" s="6">
        <f>IF(OR($X58="",$V58=""),"",IFERROR($X58-$V58,""))</f>
        <v/>
      </c>
      <c r="AB58" s="11">
        <f>IF(OR($AA58="",$X58=""),"",IFERROR($AA58/$X58,""))</f>
        <v/>
      </c>
      <c r="AC58" s="20">
        <f>IF(COUNTA($A58:$P58)=0,"",IF(OR($A58="",$B58="",$C58="",$D58="",$E58="",$F58="",$G58="",$H58="",$N58="",$O58="",$P58=""),"Check inputs",IF(OR(AND($I58="",OR($J58&lt;&gt;"",$K58&lt;&gt;"")),AND($I58&lt;&gt;"",OR($J58="",$K58=""))),"Check product inputs",IF(OR($H58&gt;Assumptions!$B$11,$J58&gt;Assumptions!$B$12,$K58&gt;Assumptions!$B$15,$L58&gt;Assumptions!$B$13,$M58&gt;Assumptions!$B$14),"Check limits",IF($AB58="","Check calculation",IF($AB58&lt;Assumptions!$B$9,"Check margin",IF($Z58&gt;Assumptions!$B$10,"Review amount","Ready for review")))))))</f>
        <v/>
      </c>
      <c r="AE58">
        <f>""</f>
        <v/>
      </c>
      <c r="AF58">
        <f>""</f>
        <v/>
      </c>
      <c r="AG58">
        <f>""</f>
        <v/>
      </c>
      <c r="AH58">
        <f>""</f>
        <v/>
      </c>
      <c r="AI58">
        <f>""</f>
        <v/>
      </c>
      <c r="AJ58">
        <f>""</f>
        <v/>
      </c>
      <c r="AK58">
        <f>""</f>
        <v/>
      </c>
      <c r="AL58">
        <f>""</f>
        <v/>
      </c>
    </row>
    <row r="59" ht="22" customHeight="1">
      <c r="A59" s="25" t="n"/>
      <c r="B59" s="15" t="n"/>
      <c r="C59" s="15" t="n"/>
      <c r="D59" s="15" t="n"/>
      <c r="E59" s="15" t="n"/>
      <c r="F59" s="15" t="n"/>
      <c r="G59" s="15" t="n"/>
      <c r="H59" s="16" t="n"/>
      <c r="I59" s="15" t="n"/>
      <c r="J59" s="16" t="n"/>
      <c r="K59" s="17" t="n"/>
      <c r="L59" s="16" t="n"/>
      <c r="M59" s="17" t="n"/>
      <c r="N59" s="15" t="n"/>
      <c r="O59" s="15" t="n"/>
      <c r="P59" s="15" t="n"/>
      <c r="Q59" s="10">
        <f>IF($A59="","",IF($H59="","",IFERROR($H59*Assumptions!$B$4,"")))</f>
        <v/>
      </c>
      <c r="R59" s="10">
        <f>IF($A59="","",IF($I59="",0,IF(OR($J59="",$K59=""),"",IFERROR($J59*$K59,""))))</f>
        <v/>
      </c>
      <c r="S59" s="10">
        <f>IF($A59="","",IF($L59="",0,IFERROR($L59*Assumptions!$B$5,"")))</f>
        <v/>
      </c>
      <c r="T59" s="10">
        <f>IF(OR($A59="",$B59="",$C59="",$E59="",$H59=""),"",IF(AND($I59&lt;&gt;"",$R59=""),"",IFERROR(SUM($Q59:$S59,$M59),"")))</f>
        <v/>
      </c>
      <c r="U59" s="10">
        <f>IF($T59="","",IFERROR($T59*Assumptions!$B$6,""))</f>
        <v/>
      </c>
      <c r="V59" s="10">
        <f>IF($T59="","",IFERROR(SUM($T59:$U59),""))</f>
        <v/>
      </c>
      <c r="W59" s="10">
        <f>IF($V59="","",IFERROR($V59*Assumptions!$B$7,""))</f>
        <v/>
      </c>
      <c r="X59" s="10">
        <f>IF($V59="","",IFERROR(SUM($V59:$W59),""))</f>
        <v/>
      </c>
      <c r="Y59" s="10">
        <f>IF($X59="","",IF($N59="","",IF($N59="Yes",IFERROR($X59*Assumptions!$B$8,""),0)))</f>
        <v/>
      </c>
      <c r="Z59" s="10">
        <f>IF(OR($X59="",$Y59=""),"",IFERROR($X59+$Y59,""))</f>
        <v/>
      </c>
      <c r="AA59" s="10">
        <f>IF(OR($X59="",$V59=""),"",IFERROR($X59-$V59,""))</f>
        <v/>
      </c>
      <c r="AB59" s="18">
        <f>IF(OR($AA59="",$X59=""),"",IFERROR($AA59/$X59,""))</f>
        <v/>
      </c>
      <c r="AC59" s="19">
        <f>IF(COUNTA($A59:$P59)=0,"",IF(OR($A59="",$B59="",$C59="",$D59="",$E59="",$F59="",$G59="",$H59="",$N59="",$O59="",$P59=""),"Check inputs",IF(OR(AND($I59="",OR($J59&lt;&gt;"",$K59&lt;&gt;"")),AND($I59&lt;&gt;"",OR($J59="",$K59=""))),"Check product inputs",IF(OR($H59&gt;Assumptions!$B$11,$J59&gt;Assumptions!$B$12,$K59&gt;Assumptions!$B$15,$L59&gt;Assumptions!$B$13,$M59&gt;Assumptions!$B$14),"Check limits",IF($AB59="","Check calculation",IF($AB59&lt;Assumptions!$B$9,"Check margin",IF($Z59&gt;Assumptions!$B$10,"Review amount","Ready for review")))))))</f>
        <v/>
      </c>
      <c r="AE59">
        <f>""</f>
        <v/>
      </c>
      <c r="AF59">
        <f>""</f>
        <v/>
      </c>
      <c r="AG59">
        <f>""</f>
        <v/>
      </c>
      <c r="AH59">
        <f>""</f>
        <v/>
      </c>
      <c r="AI59">
        <f>""</f>
        <v/>
      </c>
      <c r="AJ59">
        <f>""</f>
        <v/>
      </c>
      <c r="AK59">
        <f>""</f>
        <v/>
      </c>
      <c r="AL59">
        <f>""</f>
        <v/>
      </c>
    </row>
    <row r="60" ht="22" customHeight="1">
      <c r="A60" s="25" t="n"/>
      <c r="B60" s="15" t="n"/>
      <c r="C60" s="15" t="n"/>
      <c r="D60" s="15" t="n"/>
      <c r="E60" s="15" t="n"/>
      <c r="F60" s="15" t="n"/>
      <c r="G60" s="15" t="n"/>
      <c r="H60" s="16" t="n"/>
      <c r="I60" s="15" t="n"/>
      <c r="J60" s="16" t="n"/>
      <c r="K60" s="17" t="n"/>
      <c r="L60" s="16" t="n"/>
      <c r="M60" s="17" t="n"/>
      <c r="N60" s="15" t="n"/>
      <c r="O60" s="15" t="n"/>
      <c r="P60" s="15" t="n"/>
      <c r="Q60" s="6">
        <f>IF($A60="","",IF($H60="","",IFERROR($H60*Assumptions!$B$4,"")))</f>
        <v/>
      </c>
      <c r="R60" s="6">
        <f>IF($A60="","",IF($I60="",0,IF(OR($J60="",$K60=""),"",IFERROR($J60*$K60,""))))</f>
        <v/>
      </c>
      <c r="S60" s="6">
        <f>IF($A60="","",IF($L60="",0,IFERROR($L60*Assumptions!$B$5,"")))</f>
        <v/>
      </c>
      <c r="T60" s="6">
        <f>IF(OR($A60="",$B60="",$C60="",$E60="",$H60=""),"",IF(AND($I60&lt;&gt;"",$R60=""),"",IFERROR(SUM($Q60:$S60,$M60),"")))</f>
        <v/>
      </c>
      <c r="U60" s="6">
        <f>IF($T60="","",IFERROR($T60*Assumptions!$B$6,""))</f>
        <v/>
      </c>
      <c r="V60" s="6">
        <f>IF($T60="","",IFERROR(SUM($T60:$U60),""))</f>
        <v/>
      </c>
      <c r="W60" s="6">
        <f>IF($V60="","",IFERROR($V60*Assumptions!$B$7,""))</f>
        <v/>
      </c>
      <c r="X60" s="6">
        <f>IF($V60="","",IFERROR(SUM($V60:$W60),""))</f>
        <v/>
      </c>
      <c r="Y60" s="6">
        <f>IF($X60="","",IF($N60="","",IF($N60="Yes",IFERROR($X60*Assumptions!$B$8,""),0)))</f>
        <v/>
      </c>
      <c r="Z60" s="6">
        <f>IF(OR($X60="",$Y60=""),"",IFERROR($X60+$Y60,""))</f>
        <v/>
      </c>
      <c r="AA60" s="6">
        <f>IF(OR($X60="",$V60=""),"",IFERROR($X60-$V60,""))</f>
        <v/>
      </c>
      <c r="AB60" s="11">
        <f>IF(OR($AA60="",$X60=""),"",IFERROR($AA60/$X60,""))</f>
        <v/>
      </c>
      <c r="AC60" s="20">
        <f>IF(COUNTA($A60:$P60)=0,"",IF(OR($A60="",$B60="",$C60="",$D60="",$E60="",$F60="",$G60="",$H60="",$N60="",$O60="",$P60=""),"Check inputs",IF(OR(AND($I60="",OR($J60&lt;&gt;"",$K60&lt;&gt;"")),AND($I60&lt;&gt;"",OR($J60="",$K60=""))),"Check product inputs",IF(OR($H60&gt;Assumptions!$B$11,$J60&gt;Assumptions!$B$12,$K60&gt;Assumptions!$B$15,$L60&gt;Assumptions!$B$13,$M60&gt;Assumptions!$B$14),"Check limits",IF($AB60="","Check calculation",IF($AB60&lt;Assumptions!$B$9,"Check margin",IF($Z60&gt;Assumptions!$B$10,"Review amount","Ready for review")))))))</f>
        <v/>
      </c>
      <c r="AE60">
        <f>""</f>
        <v/>
      </c>
      <c r="AF60">
        <f>""</f>
        <v/>
      </c>
      <c r="AG60">
        <f>""</f>
        <v/>
      </c>
      <c r="AH60">
        <f>""</f>
        <v/>
      </c>
      <c r="AI60">
        <f>""</f>
        <v/>
      </c>
      <c r="AJ60">
        <f>""</f>
        <v/>
      </c>
      <c r="AK60">
        <f>""</f>
        <v/>
      </c>
      <c r="AL60">
        <f>""</f>
        <v/>
      </c>
    </row>
    <row r="61" ht="22" customHeight="1">
      <c r="A61" s="25" t="n"/>
      <c r="B61" s="15" t="n"/>
      <c r="C61" s="15" t="n"/>
      <c r="D61" s="15" t="n"/>
      <c r="E61" s="15" t="n"/>
      <c r="F61" s="15" t="n"/>
      <c r="G61" s="15" t="n"/>
      <c r="H61" s="16" t="n"/>
      <c r="I61" s="15" t="n"/>
      <c r="J61" s="16" t="n"/>
      <c r="K61" s="17" t="n"/>
      <c r="L61" s="16" t="n"/>
      <c r="M61" s="17" t="n"/>
      <c r="N61" s="15" t="n"/>
      <c r="O61" s="15" t="n"/>
      <c r="P61" s="15" t="n"/>
      <c r="Q61" s="10">
        <f>IF($A61="","",IF($H61="","",IFERROR($H61*Assumptions!$B$4,"")))</f>
        <v/>
      </c>
      <c r="R61" s="10">
        <f>IF($A61="","",IF($I61="",0,IF(OR($J61="",$K61=""),"",IFERROR($J61*$K61,""))))</f>
        <v/>
      </c>
      <c r="S61" s="10">
        <f>IF($A61="","",IF($L61="",0,IFERROR($L61*Assumptions!$B$5,"")))</f>
        <v/>
      </c>
      <c r="T61" s="10">
        <f>IF(OR($A61="",$B61="",$C61="",$E61="",$H61=""),"",IF(AND($I61&lt;&gt;"",$R61=""),"",IFERROR(SUM($Q61:$S61,$M61),"")))</f>
        <v/>
      </c>
      <c r="U61" s="10">
        <f>IF($T61="","",IFERROR($T61*Assumptions!$B$6,""))</f>
        <v/>
      </c>
      <c r="V61" s="10">
        <f>IF($T61="","",IFERROR(SUM($T61:$U61),""))</f>
        <v/>
      </c>
      <c r="W61" s="10">
        <f>IF($V61="","",IFERROR($V61*Assumptions!$B$7,""))</f>
        <v/>
      </c>
      <c r="X61" s="10">
        <f>IF($V61="","",IFERROR(SUM($V61:$W61),""))</f>
        <v/>
      </c>
      <c r="Y61" s="10">
        <f>IF($X61="","",IF($N61="","",IF($N61="Yes",IFERROR($X61*Assumptions!$B$8,""),0)))</f>
        <v/>
      </c>
      <c r="Z61" s="10">
        <f>IF(OR($X61="",$Y61=""),"",IFERROR($X61+$Y61,""))</f>
        <v/>
      </c>
      <c r="AA61" s="10">
        <f>IF(OR($X61="",$V61=""),"",IFERROR($X61-$V61,""))</f>
        <v/>
      </c>
      <c r="AB61" s="18">
        <f>IF(OR($AA61="",$X61=""),"",IFERROR($AA61/$X61,""))</f>
        <v/>
      </c>
      <c r="AC61" s="19">
        <f>IF(COUNTA($A61:$P61)=0,"",IF(OR($A61="",$B61="",$C61="",$D61="",$E61="",$F61="",$G61="",$H61="",$N61="",$O61="",$P61=""),"Check inputs",IF(OR(AND($I61="",OR($J61&lt;&gt;"",$K61&lt;&gt;"")),AND($I61&lt;&gt;"",OR($J61="",$K61=""))),"Check product inputs",IF(OR($H61&gt;Assumptions!$B$11,$J61&gt;Assumptions!$B$12,$K61&gt;Assumptions!$B$15,$L61&gt;Assumptions!$B$13,$M61&gt;Assumptions!$B$14),"Check limits",IF($AB61="","Check calculation",IF($AB61&lt;Assumptions!$B$9,"Check margin",IF($Z61&gt;Assumptions!$B$10,"Review amount","Ready for review")))))))</f>
        <v/>
      </c>
      <c r="AE61">
        <f>""</f>
        <v/>
      </c>
      <c r="AF61">
        <f>""</f>
        <v/>
      </c>
      <c r="AG61">
        <f>""</f>
        <v/>
      </c>
      <c r="AH61">
        <f>""</f>
        <v/>
      </c>
      <c r="AI61">
        <f>""</f>
        <v/>
      </c>
      <c r="AJ61">
        <f>""</f>
        <v/>
      </c>
      <c r="AK61">
        <f>""</f>
        <v/>
      </c>
      <c r="AL61">
        <f>""</f>
        <v/>
      </c>
    </row>
    <row r="62" ht="22" customHeight="1">
      <c r="A62" s="25" t="n"/>
      <c r="B62" s="15" t="n"/>
      <c r="C62" s="15" t="n"/>
      <c r="D62" s="15" t="n"/>
      <c r="E62" s="15" t="n"/>
      <c r="F62" s="15" t="n"/>
      <c r="G62" s="15" t="n"/>
      <c r="H62" s="16" t="n"/>
      <c r="I62" s="15" t="n"/>
      <c r="J62" s="16" t="n"/>
      <c r="K62" s="17" t="n"/>
      <c r="L62" s="16" t="n"/>
      <c r="M62" s="17" t="n"/>
      <c r="N62" s="15" t="n"/>
      <c r="O62" s="15" t="n"/>
      <c r="P62" s="15" t="n"/>
      <c r="Q62" s="6">
        <f>IF($A62="","",IF($H62="","",IFERROR($H62*Assumptions!$B$4,"")))</f>
        <v/>
      </c>
      <c r="R62" s="6">
        <f>IF($A62="","",IF($I62="",0,IF(OR($J62="",$K62=""),"",IFERROR($J62*$K62,""))))</f>
        <v/>
      </c>
      <c r="S62" s="6">
        <f>IF($A62="","",IF($L62="",0,IFERROR($L62*Assumptions!$B$5,"")))</f>
        <v/>
      </c>
      <c r="T62" s="6">
        <f>IF(OR($A62="",$B62="",$C62="",$E62="",$H62=""),"",IF(AND($I62&lt;&gt;"",$R62=""),"",IFERROR(SUM($Q62:$S62,$M62),"")))</f>
        <v/>
      </c>
      <c r="U62" s="6">
        <f>IF($T62="","",IFERROR($T62*Assumptions!$B$6,""))</f>
        <v/>
      </c>
      <c r="V62" s="6">
        <f>IF($T62="","",IFERROR(SUM($T62:$U62),""))</f>
        <v/>
      </c>
      <c r="W62" s="6">
        <f>IF($V62="","",IFERROR($V62*Assumptions!$B$7,""))</f>
        <v/>
      </c>
      <c r="X62" s="6">
        <f>IF($V62="","",IFERROR(SUM($V62:$W62),""))</f>
        <v/>
      </c>
      <c r="Y62" s="6">
        <f>IF($X62="","",IF($N62="","",IF($N62="Yes",IFERROR($X62*Assumptions!$B$8,""),0)))</f>
        <v/>
      </c>
      <c r="Z62" s="6">
        <f>IF(OR($X62="",$Y62=""),"",IFERROR($X62+$Y62,""))</f>
        <v/>
      </c>
      <c r="AA62" s="6">
        <f>IF(OR($X62="",$V62=""),"",IFERROR($X62-$V62,""))</f>
        <v/>
      </c>
      <c r="AB62" s="11">
        <f>IF(OR($AA62="",$X62=""),"",IFERROR($AA62/$X62,""))</f>
        <v/>
      </c>
      <c r="AC62" s="20">
        <f>IF(COUNTA($A62:$P62)=0,"",IF(OR($A62="",$B62="",$C62="",$D62="",$E62="",$F62="",$G62="",$H62="",$N62="",$O62="",$P62=""),"Check inputs",IF(OR(AND($I62="",OR($J62&lt;&gt;"",$K62&lt;&gt;"")),AND($I62&lt;&gt;"",OR($J62="",$K62=""))),"Check product inputs",IF(OR($H62&gt;Assumptions!$B$11,$J62&gt;Assumptions!$B$12,$K62&gt;Assumptions!$B$15,$L62&gt;Assumptions!$B$13,$M62&gt;Assumptions!$B$14),"Check limits",IF($AB62="","Check calculation",IF($AB62&lt;Assumptions!$B$9,"Check margin",IF($Z62&gt;Assumptions!$B$10,"Review amount","Ready for review")))))))</f>
        <v/>
      </c>
      <c r="AE62">
        <f>""</f>
        <v/>
      </c>
      <c r="AF62">
        <f>""</f>
        <v/>
      </c>
      <c r="AG62">
        <f>""</f>
        <v/>
      </c>
      <c r="AH62">
        <f>""</f>
        <v/>
      </c>
      <c r="AI62">
        <f>""</f>
        <v/>
      </c>
      <c r="AJ62">
        <f>""</f>
        <v/>
      </c>
      <c r="AK62">
        <f>""</f>
        <v/>
      </c>
      <c r="AL62">
        <f>""</f>
        <v/>
      </c>
    </row>
    <row r="63" ht="22" customHeight="1">
      <c r="A63" s="25" t="n"/>
      <c r="B63" s="15" t="n"/>
      <c r="C63" s="15" t="n"/>
      <c r="D63" s="15" t="n"/>
      <c r="E63" s="15" t="n"/>
      <c r="F63" s="15" t="n"/>
      <c r="G63" s="15" t="n"/>
      <c r="H63" s="16" t="n"/>
      <c r="I63" s="15" t="n"/>
      <c r="J63" s="16" t="n"/>
      <c r="K63" s="17" t="n"/>
      <c r="L63" s="16" t="n"/>
      <c r="M63" s="17" t="n"/>
      <c r="N63" s="15" t="n"/>
      <c r="O63" s="15" t="n"/>
      <c r="P63" s="15" t="n"/>
      <c r="Q63" s="10">
        <f>IF($A63="","",IF($H63="","",IFERROR($H63*Assumptions!$B$4,"")))</f>
        <v/>
      </c>
      <c r="R63" s="10">
        <f>IF($A63="","",IF($I63="",0,IF(OR($J63="",$K63=""),"",IFERROR($J63*$K63,""))))</f>
        <v/>
      </c>
      <c r="S63" s="10">
        <f>IF($A63="","",IF($L63="",0,IFERROR($L63*Assumptions!$B$5,"")))</f>
        <v/>
      </c>
      <c r="T63" s="10">
        <f>IF(OR($A63="",$B63="",$C63="",$E63="",$H63=""),"",IF(AND($I63&lt;&gt;"",$R63=""),"",IFERROR(SUM($Q63:$S63,$M63),"")))</f>
        <v/>
      </c>
      <c r="U63" s="10">
        <f>IF($T63="","",IFERROR($T63*Assumptions!$B$6,""))</f>
        <v/>
      </c>
      <c r="V63" s="10">
        <f>IF($T63="","",IFERROR(SUM($T63:$U63),""))</f>
        <v/>
      </c>
      <c r="W63" s="10">
        <f>IF($V63="","",IFERROR($V63*Assumptions!$B$7,""))</f>
        <v/>
      </c>
      <c r="X63" s="10">
        <f>IF($V63="","",IFERROR(SUM($V63:$W63),""))</f>
        <v/>
      </c>
      <c r="Y63" s="10">
        <f>IF($X63="","",IF($N63="","",IF($N63="Yes",IFERROR($X63*Assumptions!$B$8,""),0)))</f>
        <v/>
      </c>
      <c r="Z63" s="10">
        <f>IF(OR($X63="",$Y63=""),"",IFERROR($X63+$Y63,""))</f>
        <v/>
      </c>
      <c r="AA63" s="10">
        <f>IF(OR($X63="",$V63=""),"",IFERROR($X63-$V63,""))</f>
        <v/>
      </c>
      <c r="AB63" s="18">
        <f>IF(OR($AA63="",$X63=""),"",IFERROR($AA63/$X63,""))</f>
        <v/>
      </c>
      <c r="AC63" s="19">
        <f>IF(COUNTA($A63:$P63)=0,"",IF(OR($A63="",$B63="",$C63="",$D63="",$E63="",$F63="",$G63="",$H63="",$N63="",$O63="",$P63=""),"Check inputs",IF(OR(AND($I63="",OR($J63&lt;&gt;"",$K63&lt;&gt;"")),AND($I63&lt;&gt;"",OR($J63="",$K63=""))),"Check product inputs",IF(OR($H63&gt;Assumptions!$B$11,$J63&gt;Assumptions!$B$12,$K63&gt;Assumptions!$B$15,$L63&gt;Assumptions!$B$13,$M63&gt;Assumptions!$B$14),"Check limits",IF($AB63="","Check calculation",IF($AB63&lt;Assumptions!$B$9,"Check margin",IF($Z63&gt;Assumptions!$B$10,"Review amount","Ready for review")))))))</f>
        <v/>
      </c>
      <c r="AE63">
        <f>""</f>
        <v/>
      </c>
      <c r="AF63">
        <f>""</f>
        <v/>
      </c>
      <c r="AG63">
        <f>""</f>
        <v/>
      </c>
      <c r="AH63">
        <f>""</f>
        <v/>
      </c>
      <c r="AI63">
        <f>""</f>
        <v/>
      </c>
      <c r="AJ63">
        <f>""</f>
        <v/>
      </c>
      <c r="AK63">
        <f>""</f>
        <v/>
      </c>
      <c r="AL63">
        <f>""</f>
        <v/>
      </c>
    </row>
    <row r="64" ht="22" customHeight="1">
      <c r="A64" s="25" t="n"/>
      <c r="B64" s="15" t="n"/>
      <c r="C64" s="15" t="n"/>
      <c r="D64" s="15" t="n"/>
      <c r="E64" s="15" t="n"/>
      <c r="F64" s="15" t="n"/>
      <c r="G64" s="15" t="n"/>
      <c r="H64" s="16" t="n"/>
      <c r="I64" s="15" t="n"/>
      <c r="J64" s="16" t="n"/>
      <c r="K64" s="17" t="n"/>
      <c r="L64" s="16" t="n"/>
      <c r="M64" s="17" t="n"/>
      <c r="N64" s="15" t="n"/>
      <c r="O64" s="15" t="n"/>
      <c r="P64" s="15" t="n"/>
      <c r="Q64" s="6">
        <f>IF($A64="","",IF($H64="","",IFERROR($H64*Assumptions!$B$4,"")))</f>
        <v/>
      </c>
      <c r="R64" s="6">
        <f>IF($A64="","",IF($I64="",0,IF(OR($J64="",$K64=""),"",IFERROR($J64*$K64,""))))</f>
        <v/>
      </c>
      <c r="S64" s="6">
        <f>IF($A64="","",IF($L64="",0,IFERROR($L64*Assumptions!$B$5,"")))</f>
        <v/>
      </c>
      <c r="T64" s="6">
        <f>IF(OR($A64="",$B64="",$C64="",$E64="",$H64=""),"",IF(AND($I64&lt;&gt;"",$R64=""),"",IFERROR(SUM($Q64:$S64,$M64),"")))</f>
        <v/>
      </c>
      <c r="U64" s="6">
        <f>IF($T64="","",IFERROR($T64*Assumptions!$B$6,""))</f>
        <v/>
      </c>
      <c r="V64" s="6">
        <f>IF($T64="","",IFERROR(SUM($T64:$U64),""))</f>
        <v/>
      </c>
      <c r="W64" s="6">
        <f>IF($V64="","",IFERROR($V64*Assumptions!$B$7,""))</f>
        <v/>
      </c>
      <c r="X64" s="6">
        <f>IF($V64="","",IFERROR(SUM($V64:$W64),""))</f>
        <v/>
      </c>
      <c r="Y64" s="6">
        <f>IF($X64="","",IF($N64="","",IF($N64="Yes",IFERROR($X64*Assumptions!$B$8,""),0)))</f>
        <v/>
      </c>
      <c r="Z64" s="6">
        <f>IF(OR($X64="",$Y64=""),"",IFERROR($X64+$Y64,""))</f>
        <v/>
      </c>
      <c r="AA64" s="6">
        <f>IF(OR($X64="",$V64=""),"",IFERROR($X64-$V64,""))</f>
        <v/>
      </c>
      <c r="AB64" s="11">
        <f>IF(OR($AA64="",$X64=""),"",IFERROR($AA64/$X64,""))</f>
        <v/>
      </c>
      <c r="AC64" s="20">
        <f>IF(COUNTA($A64:$P64)=0,"",IF(OR($A64="",$B64="",$C64="",$D64="",$E64="",$F64="",$G64="",$H64="",$N64="",$O64="",$P64=""),"Check inputs",IF(OR(AND($I64="",OR($J64&lt;&gt;"",$K64&lt;&gt;"")),AND($I64&lt;&gt;"",OR($J64="",$K64=""))),"Check product inputs",IF(OR($H64&gt;Assumptions!$B$11,$J64&gt;Assumptions!$B$12,$K64&gt;Assumptions!$B$15,$L64&gt;Assumptions!$B$13,$M64&gt;Assumptions!$B$14),"Check limits",IF($AB64="","Check calculation",IF($AB64&lt;Assumptions!$B$9,"Check margin",IF($Z64&gt;Assumptions!$B$10,"Review amount","Ready for review")))))))</f>
        <v/>
      </c>
      <c r="AE64">
        <f>""</f>
        <v/>
      </c>
      <c r="AF64">
        <f>""</f>
        <v/>
      </c>
      <c r="AG64">
        <f>""</f>
        <v/>
      </c>
      <c r="AH64">
        <f>""</f>
        <v/>
      </c>
      <c r="AI64">
        <f>""</f>
        <v/>
      </c>
      <c r="AJ64">
        <f>""</f>
        <v/>
      </c>
      <c r="AK64">
        <f>""</f>
        <v/>
      </c>
      <c r="AL64">
        <f>""</f>
        <v/>
      </c>
    </row>
    <row r="65" ht="22" customHeight="1">
      <c r="A65" s="25" t="n"/>
      <c r="B65" s="15" t="n"/>
      <c r="C65" s="15" t="n"/>
      <c r="D65" s="15" t="n"/>
      <c r="E65" s="15" t="n"/>
      <c r="F65" s="15" t="n"/>
      <c r="G65" s="15" t="n"/>
      <c r="H65" s="16" t="n"/>
      <c r="I65" s="15" t="n"/>
      <c r="J65" s="16" t="n"/>
      <c r="K65" s="17" t="n"/>
      <c r="L65" s="16" t="n"/>
      <c r="M65" s="17" t="n"/>
      <c r="N65" s="15" t="n"/>
      <c r="O65" s="15" t="n"/>
      <c r="P65" s="15" t="n"/>
      <c r="Q65" s="10">
        <f>IF($A65="","",IF($H65="","",IFERROR($H65*Assumptions!$B$4,"")))</f>
        <v/>
      </c>
      <c r="R65" s="10">
        <f>IF($A65="","",IF($I65="",0,IF(OR($J65="",$K65=""),"",IFERROR($J65*$K65,""))))</f>
        <v/>
      </c>
      <c r="S65" s="10">
        <f>IF($A65="","",IF($L65="",0,IFERROR($L65*Assumptions!$B$5,"")))</f>
        <v/>
      </c>
      <c r="T65" s="10">
        <f>IF(OR($A65="",$B65="",$C65="",$E65="",$H65=""),"",IF(AND($I65&lt;&gt;"",$R65=""),"",IFERROR(SUM($Q65:$S65,$M65),"")))</f>
        <v/>
      </c>
      <c r="U65" s="10">
        <f>IF($T65="","",IFERROR($T65*Assumptions!$B$6,""))</f>
        <v/>
      </c>
      <c r="V65" s="10">
        <f>IF($T65="","",IFERROR(SUM($T65:$U65),""))</f>
        <v/>
      </c>
      <c r="W65" s="10">
        <f>IF($V65="","",IFERROR($V65*Assumptions!$B$7,""))</f>
        <v/>
      </c>
      <c r="X65" s="10">
        <f>IF($V65="","",IFERROR(SUM($V65:$W65),""))</f>
        <v/>
      </c>
      <c r="Y65" s="10">
        <f>IF($X65="","",IF($N65="","",IF($N65="Yes",IFERROR($X65*Assumptions!$B$8,""),0)))</f>
        <v/>
      </c>
      <c r="Z65" s="10">
        <f>IF(OR($X65="",$Y65=""),"",IFERROR($X65+$Y65,""))</f>
        <v/>
      </c>
      <c r="AA65" s="10">
        <f>IF(OR($X65="",$V65=""),"",IFERROR($X65-$V65,""))</f>
        <v/>
      </c>
      <c r="AB65" s="18">
        <f>IF(OR($AA65="",$X65=""),"",IFERROR($AA65/$X65,""))</f>
        <v/>
      </c>
      <c r="AC65" s="19">
        <f>IF(COUNTA($A65:$P65)=0,"",IF(OR($A65="",$B65="",$C65="",$D65="",$E65="",$F65="",$G65="",$H65="",$N65="",$O65="",$P65=""),"Check inputs",IF(OR(AND($I65="",OR($J65&lt;&gt;"",$K65&lt;&gt;"")),AND($I65&lt;&gt;"",OR($J65="",$K65=""))),"Check product inputs",IF(OR($H65&gt;Assumptions!$B$11,$J65&gt;Assumptions!$B$12,$K65&gt;Assumptions!$B$15,$L65&gt;Assumptions!$B$13,$M65&gt;Assumptions!$B$14),"Check limits",IF($AB65="","Check calculation",IF($AB65&lt;Assumptions!$B$9,"Check margin",IF($Z65&gt;Assumptions!$B$10,"Review amount","Ready for review")))))))</f>
        <v/>
      </c>
      <c r="AE65">
        <f>""</f>
        <v/>
      </c>
      <c r="AF65">
        <f>""</f>
        <v/>
      </c>
      <c r="AG65">
        <f>""</f>
        <v/>
      </c>
      <c r="AH65">
        <f>""</f>
        <v/>
      </c>
      <c r="AI65">
        <f>""</f>
        <v/>
      </c>
      <c r="AJ65">
        <f>""</f>
        <v/>
      </c>
      <c r="AK65">
        <f>""</f>
        <v/>
      </c>
      <c r="AL65">
        <f>""</f>
        <v/>
      </c>
    </row>
    <row r="66" ht="22" customHeight="1">
      <c r="A66" s="25" t="n"/>
      <c r="B66" s="15" t="n"/>
      <c r="C66" s="15" t="n"/>
      <c r="D66" s="15" t="n"/>
      <c r="E66" s="15" t="n"/>
      <c r="F66" s="15" t="n"/>
      <c r="G66" s="15" t="n"/>
      <c r="H66" s="16" t="n"/>
      <c r="I66" s="15" t="n"/>
      <c r="J66" s="16" t="n"/>
      <c r="K66" s="17" t="n"/>
      <c r="L66" s="16" t="n"/>
      <c r="M66" s="17" t="n"/>
      <c r="N66" s="15" t="n"/>
      <c r="O66" s="15" t="n"/>
      <c r="P66" s="15" t="n"/>
      <c r="Q66" s="6">
        <f>IF($A66="","",IF($H66="","",IFERROR($H66*Assumptions!$B$4,"")))</f>
        <v/>
      </c>
      <c r="R66" s="6">
        <f>IF($A66="","",IF($I66="",0,IF(OR($J66="",$K66=""),"",IFERROR($J66*$K66,""))))</f>
        <v/>
      </c>
      <c r="S66" s="6">
        <f>IF($A66="","",IF($L66="",0,IFERROR($L66*Assumptions!$B$5,"")))</f>
        <v/>
      </c>
      <c r="T66" s="6">
        <f>IF(OR($A66="",$B66="",$C66="",$E66="",$H66=""),"",IF(AND($I66&lt;&gt;"",$R66=""),"",IFERROR(SUM($Q66:$S66,$M66),"")))</f>
        <v/>
      </c>
      <c r="U66" s="6">
        <f>IF($T66="","",IFERROR($T66*Assumptions!$B$6,""))</f>
        <v/>
      </c>
      <c r="V66" s="6">
        <f>IF($T66="","",IFERROR(SUM($T66:$U66),""))</f>
        <v/>
      </c>
      <c r="W66" s="6">
        <f>IF($V66="","",IFERROR($V66*Assumptions!$B$7,""))</f>
        <v/>
      </c>
      <c r="X66" s="6">
        <f>IF($V66="","",IFERROR(SUM($V66:$W66),""))</f>
        <v/>
      </c>
      <c r="Y66" s="6">
        <f>IF($X66="","",IF($N66="","",IF($N66="Yes",IFERROR($X66*Assumptions!$B$8,""),0)))</f>
        <v/>
      </c>
      <c r="Z66" s="6">
        <f>IF(OR($X66="",$Y66=""),"",IFERROR($X66+$Y66,""))</f>
        <v/>
      </c>
      <c r="AA66" s="6">
        <f>IF(OR($X66="",$V66=""),"",IFERROR($X66-$V66,""))</f>
        <v/>
      </c>
      <c r="AB66" s="11">
        <f>IF(OR($AA66="",$X66=""),"",IFERROR($AA66/$X66,""))</f>
        <v/>
      </c>
      <c r="AC66" s="20">
        <f>IF(COUNTA($A66:$P66)=0,"",IF(OR($A66="",$B66="",$C66="",$D66="",$E66="",$F66="",$G66="",$H66="",$N66="",$O66="",$P66=""),"Check inputs",IF(OR(AND($I66="",OR($J66&lt;&gt;"",$K66&lt;&gt;"")),AND($I66&lt;&gt;"",OR($J66="",$K66=""))),"Check product inputs",IF(OR($H66&gt;Assumptions!$B$11,$J66&gt;Assumptions!$B$12,$K66&gt;Assumptions!$B$15,$L66&gt;Assumptions!$B$13,$M66&gt;Assumptions!$B$14),"Check limits",IF($AB66="","Check calculation",IF($AB66&lt;Assumptions!$B$9,"Check margin",IF($Z66&gt;Assumptions!$B$10,"Review amount","Ready for review")))))))</f>
        <v/>
      </c>
      <c r="AE66">
        <f>""</f>
        <v/>
      </c>
      <c r="AF66">
        <f>""</f>
        <v/>
      </c>
      <c r="AG66">
        <f>""</f>
        <v/>
      </c>
      <c r="AH66">
        <f>""</f>
        <v/>
      </c>
      <c r="AI66">
        <f>""</f>
        <v/>
      </c>
      <c r="AJ66">
        <f>""</f>
        <v/>
      </c>
      <c r="AK66">
        <f>""</f>
        <v/>
      </c>
      <c r="AL66">
        <f>""</f>
        <v/>
      </c>
    </row>
    <row r="67" ht="22" customHeight="1">
      <c r="A67" s="25" t="n"/>
      <c r="B67" s="15" t="n"/>
      <c r="C67" s="15" t="n"/>
      <c r="D67" s="15" t="n"/>
      <c r="E67" s="15" t="n"/>
      <c r="F67" s="15" t="n"/>
      <c r="G67" s="15" t="n"/>
      <c r="H67" s="16" t="n"/>
      <c r="I67" s="15" t="n"/>
      <c r="J67" s="16" t="n"/>
      <c r="K67" s="17" t="n"/>
      <c r="L67" s="16" t="n"/>
      <c r="M67" s="17" t="n"/>
      <c r="N67" s="15" t="n"/>
      <c r="O67" s="15" t="n"/>
      <c r="P67" s="15" t="n"/>
      <c r="Q67" s="10">
        <f>IF($A67="","",IF($H67="","",IFERROR($H67*Assumptions!$B$4,"")))</f>
        <v/>
      </c>
      <c r="R67" s="10">
        <f>IF($A67="","",IF($I67="",0,IF(OR($J67="",$K67=""),"",IFERROR($J67*$K67,""))))</f>
        <v/>
      </c>
      <c r="S67" s="10">
        <f>IF($A67="","",IF($L67="",0,IFERROR($L67*Assumptions!$B$5,"")))</f>
        <v/>
      </c>
      <c r="T67" s="10">
        <f>IF(OR($A67="",$B67="",$C67="",$E67="",$H67=""),"",IF(AND($I67&lt;&gt;"",$R67=""),"",IFERROR(SUM($Q67:$S67,$M67),"")))</f>
        <v/>
      </c>
      <c r="U67" s="10">
        <f>IF($T67="","",IFERROR($T67*Assumptions!$B$6,""))</f>
        <v/>
      </c>
      <c r="V67" s="10">
        <f>IF($T67="","",IFERROR(SUM($T67:$U67),""))</f>
        <v/>
      </c>
      <c r="W67" s="10">
        <f>IF($V67="","",IFERROR($V67*Assumptions!$B$7,""))</f>
        <v/>
      </c>
      <c r="X67" s="10">
        <f>IF($V67="","",IFERROR(SUM($V67:$W67),""))</f>
        <v/>
      </c>
      <c r="Y67" s="10">
        <f>IF($X67="","",IF($N67="","",IF($N67="Yes",IFERROR($X67*Assumptions!$B$8,""),0)))</f>
        <v/>
      </c>
      <c r="Z67" s="10">
        <f>IF(OR($X67="",$Y67=""),"",IFERROR($X67+$Y67,""))</f>
        <v/>
      </c>
      <c r="AA67" s="10">
        <f>IF(OR($X67="",$V67=""),"",IFERROR($X67-$V67,""))</f>
        <v/>
      </c>
      <c r="AB67" s="18">
        <f>IF(OR($AA67="",$X67=""),"",IFERROR($AA67/$X67,""))</f>
        <v/>
      </c>
      <c r="AC67" s="19">
        <f>IF(COUNTA($A67:$P67)=0,"",IF(OR($A67="",$B67="",$C67="",$D67="",$E67="",$F67="",$G67="",$H67="",$N67="",$O67="",$P67=""),"Check inputs",IF(OR(AND($I67="",OR($J67&lt;&gt;"",$K67&lt;&gt;"")),AND($I67&lt;&gt;"",OR($J67="",$K67=""))),"Check product inputs",IF(OR($H67&gt;Assumptions!$B$11,$J67&gt;Assumptions!$B$12,$K67&gt;Assumptions!$B$15,$L67&gt;Assumptions!$B$13,$M67&gt;Assumptions!$B$14),"Check limits",IF($AB67="","Check calculation",IF($AB67&lt;Assumptions!$B$9,"Check margin",IF($Z67&gt;Assumptions!$B$10,"Review amount","Ready for review")))))))</f>
        <v/>
      </c>
      <c r="AE67">
        <f>""</f>
        <v/>
      </c>
      <c r="AF67">
        <f>""</f>
        <v/>
      </c>
      <c r="AG67">
        <f>""</f>
        <v/>
      </c>
      <c r="AH67">
        <f>""</f>
        <v/>
      </c>
      <c r="AI67">
        <f>""</f>
        <v/>
      </c>
      <c r="AJ67">
        <f>""</f>
        <v/>
      </c>
      <c r="AK67">
        <f>""</f>
        <v/>
      </c>
      <c r="AL67">
        <f>""</f>
        <v/>
      </c>
    </row>
    <row r="68" ht="22" customHeight="1">
      <c r="A68" s="25" t="n"/>
      <c r="B68" s="15" t="n"/>
      <c r="C68" s="15" t="n"/>
      <c r="D68" s="15" t="n"/>
      <c r="E68" s="15" t="n"/>
      <c r="F68" s="15" t="n"/>
      <c r="G68" s="15" t="n"/>
      <c r="H68" s="16" t="n"/>
      <c r="I68" s="15" t="n"/>
      <c r="J68" s="16" t="n"/>
      <c r="K68" s="17" t="n"/>
      <c r="L68" s="16" t="n"/>
      <c r="M68" s="17" t="n"/>
      <c r="N68" s="15" t="n"/>
      <c r="O68" s="15" t="n"/>
      <c r="P68" s="15" t="n"/>
      <c r="Q68" s="6">
        <f>IF($A68="","",IF($H68="","",IFERROR($H68*Assumptions!$B$4,"")))</f>
        <v/>
      </c>
      <c r="R68" s="6">
        <f>IF($A68="","",IF($I68="",0,IF(OR($J68="",$K68=""),"",IFERROR($J68*$K68,""))))</f>
        <v/>
      </c>
      <c r="S68" s="6">
        <f>IF($A68="","",IF($L68="",0,IFERROR($L68*Assumptions!$B$5,"")))</f>
        <v/>
      </c>
      <c r="T68" s="6">
        <f>IF(OR($A68="",$B68="",$C68="",$E68="",$H68=""),"",IF(AND($I68&lt;&gt;"",$R68=""),"",IFERROR(SUM($Q68:$S68,$M68),"")))</f>
        <v/>
      </c>
      <c r="U68" s="6">
        <f>IF($T68="","",IFERROR($T68*Assumptions!$B$6,""))</f>
        <v/>
      </c>
      <c r="V68" s="6">
        <f>IF($T68="","",IFERROR(SUM($T68:$U68),""))</f>
        <v/>
      </c>
      <c r="W68" s="6">
        <f>IF($V68="","",IFERROR($V68*Assumptions!$B$7,""))</f>
        <v/>
      </c>
      <c r="X68" s="6">
        <f>IF($V68="","",IFERROR(SUM($V68:$W68),""))</f>
        <v/>
      </c>
      <c r="Y68" s="6">
        <f>IF($X68="","",IF($N68="","",IF($N68="Yes",IFERROR($X68*Assumptions!$B$8,""),0)))</f>
        <v/>
      </c>
      <c r="Z68" s="6">
        <f>IF(OR($X68="",$Y68=""),"",IFERROR($X68+$Y68,""))</f>
        <v/>
      </c>
      <c r="AA68" s="6">
        <f>IF(OR($X68="",$V68=""),"",IFERROR($X68-$V68,""))</f>
        <v/>
      </c>
      <c r="AB68" s="11">
        <f>IF(OR($AA68="",$X68=""),"",IFERROR($AA68/$X68,""))</f>
        <v/>
      </c>
      <c r="AC68" s="20">
        <f>IF(COUNTA($A68:$P68)=0,"",IF(OR($A68="",$B68="",$C68="",$D68="",$E68="",$F68="",$G68="",$H68="",$N68="",$O68="",$P68=""),"Check inputs",IF(OR(AND($I68="",OR($J68&lt;&gt;"",$K68&lt;&gt;"")),AND($I68&lt;&gt;"",OR($J68="",$K68=""))),"Check product inputs",IF(OR($H68&gt;Assumptions!$B$11,$J68&gt;Assumptions!$B$12,$K68&gt;Assumptions!$B$15,$L68&gt;Assumptions!$B$13,$M68&gt;Assumptions!$B$14),"Check limits",IF($AB68="","Check calculation",IF($AB68&lt;Assumptions!$B$9,"Check margin",IF($Z68&gt;Assumptions!$B$10,"Review amount","Ready for review")))))))</f>
        <v/>
      </c>
      <c r="AE68">
        <f>""</f>
        <v/>
      </c>
      <c r="AF68">
        <f>""</f>
        <v/>
      </c>
      <c r="AG68">
        <f>""</f>
        <v/>
      </c>
      <c r="AH68">
        <f>""</f>
        <v/>
      </c>
      <c r="AI68">
        <f>""</f>
        <v/>
      </c>
      <c r="AJ68">
        <f>""</f>
        <v/>
      </c>
      <c r="AK68">
        <f>""</f>
        <v/>
      </c>
      <c r="AL68">
        <f>""</f>
        <v/>
      </c>
    </row>
    <row r="69" ht="22" customHeight="1">
      <c r="A69" s="25" t="n"/>
      <c r="B69" s="15" t="n"/>
      <c r="C69" s="15" t="n"/>
      <c r="D69" s="15" t="n"/>
      <c r="E69" s="15" t="n"/>
      <c r="F69" s="15" t="n"/>
      <c r="G69" s="15" t="n"/>
      <c r="H69" s="16" t="n"/>
      <c r="I69" s="15" t="n"/>
      <c r="J69" s="16" t="n"/>
      <c r="K69" s="17" t="n"/>
      <c r="L69" s="16" t="n"/>
      <c r="M69" s="17" t="n"/>
      <c r="N69" s="15" t="n"/>
      <c r="O69" s="15" t="n"/>
      <c r="P69" s="15" t="n"/>
      <c r="Q69" s="10">
        <f>IF($A69="","",IF($H69="","",IFERROR($H69*Assumptions!$B$4,"")))</f>
        <v/>
      </c>
      <c r="R69" s="10">
        <f>IF($A69="","",IF($I69="",0,IF(OR($J69="",$K69=""),"",IFERROR($J69*$K69,""))))</f>
        <v/>
      </c>
      <c r="S69" s="10">
        <f>IF($A69="","",IF($L69="",0,IFERROR($L69*Assumptions!$B$5,"")))</f>
        <v/>
      </c>
      <c r="T69" s="10">
        <f>IF(OR($A69="",$B69="",$C69="",$E69="",$H69=""),"",IF(AND($I69&lt;&gt;"",$R69=""),"",IFERROR(SUM($Q69:$S69,$M69),"")))</f>
        <v/>
      </c>
      <c r="U69" s="10">
        <f>IF($T69="","",IFERROR($T69*Assumptions!$B$6,""))</f>
        <v/>
      </c>
      <c r="V69" s="10">
        <f>IF($T69="","",IFERROR(SUM($T69:$U69),""))</f>
        <v/>
      </c>
      <c r="W69" s="10">
        <f>IF($V69="","",IFERROR($V69*Assumptions!$B$7,""))</f>
        <v/>
      </c>
      <c r="X69" s="10">
        <f>IF($V69="","",IFERROR(SUM($V69:$W69),""))</f>
        <v/>
      </c>
      <c r="Y69" s="10">
        <f>IF($X69="","",IF($N69="","",IF($N69="Yes",IFERROR($X69*Assumptions!$B$8,""),0)))</f>
        <v/>
      </c>
      <c r="Z69" s="10">
        <f>IF(OR($X69="",$Y69=""),"",IFERROR($X69+$Y69,""))</f>
        <v/>
      </c>
      <c r="AA69" s="10">
        <f>IF(OR($X69="",$V69=""),"",IFERROR($X69-$V69,""))</f>
        <v/>
      </c>
      <c r="AB69" s="18">
        <f>IF(OR($AA69="",$X69=""),"",IFERROR($AA69/$X69,""))</f>
        <v/>
      </c>
      <c r="AC69" s="19">
        <f>IF(COUNTA($A69:$P69)=0,"",IF(OR($A69="",$B69="",$C69="",$D69="",$E69="",$F69="",$G69="",$H69="",$N69="",$O69="",$P69=""),"Check inputs",IF(OR(AND($I69="",OR($J69&lt;&gt;"",$K69&lt;&gt;"")),AND($I69&lt;&gt;"",OR($J69="",$K69=""))),"Check product inputs",IF(OR($H69&gt;Assumptions!$B$11,$J69&gt;Assumptions!$B$12,$K69&gt;Assumptions!$B$15,$L69&gt;Assumptions!$B$13,$M69&gt;Assumptions!$B$14),"Check limits",IF($AB69="","Check calculation",IF($AB69&lt;Assumptions!$B$9,"Check margin",IF($Z69&gt;Assumptions!$B$10,"Review amount","Ready for review")))))))</f>
        <v/>
      </c>
      <c r="AE69">
        <f>""</f>
        <v/>
      </c>
      <c r="AF69">
        <f>""</f>
        <v/>
      </c>
      <c r="AG69">
        <f>""</f>
        <v/>
      </c>
      <c r="AH69">
        <f>""</f>
        <v/>
      </c>
      <c r="AI69">
        <f>""</f>
        <v/>
      </c>
      <c r="AJ69">
        <f>""</f>
        <v/>
      </c>
      <c r="AK69">
        <f>""</f>
        <v/>
      </c>
      <c r="AL69">
        <f>""</f>
        <v/>
      </c>
    </row>
    <row r="70" ht="22" customHeight="1">
      <c r="A70" s="25" t="n"/>
      <c r="B70" s="15" t="n"/>
      <c r="C70" s="15" t="n"/>
      <c r="D70" s="15" t="n"/>
      <c r="E70" s="15" t="n"/>
      <c r="F70" s="15" t="n"/>
      <c r="G70" s="15" t="n"/>
      <c r="H70" s="16" t="n"/>
      <c r="I70" s="15" t="n"/>
      <c r="J70" s="16" t="n"/>
      <c r="K70" s="17" t="n"/>
      <c r="L70" s="16" t="n"/>
      <c r="M70" s="17" t="n"/>
      <c r="N70" s="15" t="n"/>
      <c r="O70" s="15" t="n"/>
      <c r="P70" s="15" t="n"/>
      <c r="Q70" s="6">
        <f>IF($A70="","",IF($H70="","",IFERROR($H70*Assumptions!$B$4,"")))</f>
        <v/>
      </c>
      <c r="R70" s="6">
        <f>IF($A70="","",IF($I70="",0,IF(OR($J70="",$K70=""),"",IFERROR($J70*$K70,""))))</f>
        <v/>
      </c>
      <c r="S70" s="6">
        <f>IF($A70="","",IF($L70="",0,IFERROR($L70*Assumptions!$B$5,"")))</f>
        <v/>
      </c>
      <c r="T70" s="6">
        <f>IF(OR($A70="",$B70="",$C70="",$E70="",$H70=""),"",IF(AND($I70&lt;&gt;"",$R70=""),"",IFERROR(SUM($Q70:$S70,$M70),"")))</f>
        <v/>
      </c>
      <c r="U70" s="6">
        <f>IF($T70="","",IFERROR($T70*Assumptions!$B$6,""))</f>
        <v/>
      </c>
      <c r="V70" s="6">
        <f>IF($T70="","",IFERROR(SUM($T70:$U70),""))</f>
        <v/>
      </c>
      <c r="W70" s="6">
        <f>IF($V70="","",IFERROR($V70*Assumptions!$B$7,""))</f>
        <v/>
      </c>
      <c r="X70" s="6">
        <f>IF($V70="","",IFERROR(SUM($V70:$W70),""))</f>
        <v/>
      </c>
      <c r="Y70" s="6">
        <f>IF($X70="","",IF($N70="","",IF($N70="Yes",IFERROR($X70*Assumptions!$B$8,""),0)))</f>
        <v/>
      </c>
      <c r="Z70" s="6">
        <f>IF(OR($X70="",$Y70=""),"",IFERROR($X70+$Y70,""))</f>
        <v/>
      </c>
      <c r="AA70" s="6">
        <f>IF(OR($X70="",$V70=""),"",IFERROR($X70-$V70,""))</f>
        <v/>
      </c>
      <c r="AB70" s="11">
        <f>IF(OR($AA70="",$X70=""),"",IFERROR($AA70/$X70,""))</f>
        <v/>
      </c>
      <c r="AC70" s="20">
        <f>IF(COUNTA($A70:$P70)=0,"",IF(OR($A70="",$B70="",$C70="",$D70="",$E70="",$F70="",$G70="",$H70="",$N70="",$O70="",$P70=""),"Check inputs",IF(OR(AND($I70="",OR($J70&lt;&gt;"",$K70&lt;&gt;"")),AND($I70&lt;&gt;"",OR($J70="",$K70=""))),"Check product inputs",IF(OR($H70&gt;Assumptions!$B$11,$J70&gt;Assumptions!$B$12,$K70&gt;Assumptions!$B$15,$L70&gt;Assumptions!$B$13,$M70&gt;Assumptions!$B$14),"Check limits",IF($AB70="","Check calculation",IF($AB70&lt;Assumptions!$B$9,"Check margin",IF($Z70&gt;Assumptions!$B$10,"Review amount","Ready for review")))))))</f>
        <v/>
      </c>
      <c r="AE70">
        <f>""</f>
        <v/>
      </c>
      <c r="AF70">
        <f>""</f>
        <v/>
      </c>
      <c r="AG70">
        <f>""</f>
        <v/>
      </c>
      <c r="AH70">
        <f>""</f>
        <v/>
      </c>
      <c r="AI70">
        <f>""</f>
        <v/>
      </c>
      <c r="AJ70">
        <f>""</f>
        <v/>
      </c>
      <c r="AK70">
        <f>""</f>
        <v/>
      </c>
      <c r="AL70">
        <f>""</f>
        <v/>
      </c>
    </row>
    <row r="71" ht="22" customHeight="1">
      <c r="A71" s="25" t="n"/>
      <c r="B71" s="15" t="n"/>
      <c r="C71" s="15" t="n"/>
      <c r="D71" s="15" t="n"/>
      <c r="E71" s="15" t="n"/>
      <c r="F71" s="15" t="n"/>
      <c r="G71" s="15" t="n"/>
      <c r="H71" s="16" t="n"/>
      <c r="I71" s="15" t="n"/>
      <c r="J71" s="16" t="n"/>
      <c r="K71" s="17" t="n"/>
      <c r="L71" s="16" t="n"/>
      <c r="M71" s="17" t="n"/>
      <c r="N71" s="15" t="n"/>
      <c r="O71" s="15" t="n"/>
      <c r="P71" s="15" t="n"/>
      <c r="Q71" s="10">
        <f>IF($A71="","",IF($H71="","",IFERROR($H71*Assumptions!$B$4,"")))</f>
        <v/>
      </c>
      <c r="R71" s="10">
        <f>IF($A71="","",IF($I71="",0,IF(OR($J71="",$K71=""),"",IFERROR($J71*$K71,""))))</f>
        <v/>
      </c>
      <c r="S71" s="10">
        <f>IF($A71="","",IF($L71="",0,IFERROR($L71*Assumptions!$B$5,"")))</f>
        <v/>
      </c>
      <c r="T71" s="10">
        <f>IF(OR($A71="",$B71="",$C71="",$E71="",$H71=""),"",IF(AND($I71&lt;&gt;"",$R71=""),"",IFERROR(SUM($Q71:$S71,$M71),"")))</f>
        <v/>
      </c>
      <c r="U71" s="10">
        <f>IF($T71="","",IFERROR($T71*Assumptions!$B$6,""))</f>
        <v/>
      </c>
      <c r="V71" s="10">
        <f>IF($T71="","",IFERROR(SUM($T71:$U71),""))</f>
        <v/>
      </c>
      <c r="W71" s="10">
        <f>IF($V71="","",IFERROR($V71*Assumptions!$B$7,""))</f>
        <v/>
      </c>
      <c r="X71" s="10">
        <f>IF($V71="","",IFERROR(SUM($V71:$W71),""))</f>
        <v/>
      </c>
      <c r="Y71" s="10">
        <f>IF($X71="","",IF($N71="","",IF($N71="Yes",IFERROR($X71*Assumptions!$B$8,""),0)))</f>
        <v/>
      </c>
      <c r="Z71" s="10">
        <f>IF(OR($X71="",$Y71=""),"",IFERROR($X71+$Y71,""))</f>
        <v/>
      </c>
      <c r="AA71" s="10">
        <f>IF(OR($X71="",$V71=""),"",IFERROR($X71-$V71,""))</f>
        <v/>
      </c>
      <c r="AB71" s="18">
        <f>IF(OR($AA71="",$X71=""),"",IFERROR($AA71/$X71,""))</f>
        <v/>
      </c>
      <c r="AC71" s="19">
        <f>IF(COUNTA($A71:$P71)=0,"",IF(OR($A71="",$B71="",$C71="",$D71="",$E71="",$F71="",$G71="",$H71="",$N71="",$O71="",$P71=""),"Check inputs",IF(OR(AND($I71="",OR($J71&lt;&gt;"",$K71&lt;&gt;"")),AND($I71&lt;&gt;"",OR($J71="",$K71=""))),"Check product inputs",IF(OR($H71&gt;Assumptions!$B$11,$J71&gt;Assumptions!$B$12,$K71&gt;Assumptions!$B$15,$L71&gt;Assumptions!$B$13,$M71&gt;Assumptions!$B$14),"Check limits",IF($AB71="","Check calculation",IF($AB71&lt;Assumptions!$B$9,"Check margin",IF($Z71&gt;Assumptions!$B$10,"Review amount","Ready for review")))))))</f>
        <v/>
      </c>
      <c r="AE71">
        <f>""</f>
        <v/>
      </c>
      <c r="AF71">
        <f>""</f>
        <v/>
      </c>
      <c r="AG71">
        <f>""</f>
        <v/>
      </c>
      <c r="AH71">
        <f>""</f>
        <v/>
      </c>
      <c r="AI71">
        <f>""</f>
        <v/>
      </c>
      <c r="AJ71">
        <f>""</f>
        <v/>
      </c>
      <c r="AK71">
        <f>""</f>
        <v/>
      </c>
      <c r="AL71">
        <f>""</f>
        <v/>
      </c>
    </row>
    <row r="72" ht="22" customHeight="1">
      <c r="A72" s="25" t="n"/>
      <c r="B72" s="15" t="n"/>
      <c r="C72" s="15" t="n"/>
      <c r="D72" s="15" t="n"/>
      <c r="E72" s="15" t="n"/>
      <c r="F72" s="15" t="n"/>
      <c r="G72" s="15" t="n"/>
      <c r="H72" s="16" t="n"/>
      <c r="I72" s="15" t="n"/>
      <c r="J72" s="16" t="n"/>
      <c r="K72" s="17" t="n"/>
      <c r="L72" s="16" t="n"/>
      <c r="M72" s="17" t="n"/>
      <c r="N72" s="15" t="n"/>
      <c r="O72" s="15" t="n"/>
      <c r="P72" s="15" t="n"/>
      <c r="Q72" s="6">
        <f>IF($A72="","",IF($H72="","",IFERROR($H72*Assumptions!$B$4,"")))</f>
        <v/>
      </c>
      <c r="R72" s="6">
        <f>IF($A72="","",IF($I72="",0,IF(OR($J72="",$K72=""),"",IFERROR($J72*$K72,""))))</f>
        <v/>
      </c>
      <c r="S72" s="6">
        <f>IF($A72="","",IF($L72="",0,IFERROR($L72*Assumptions!$B$5,"")))</f>
        <v/>
      </c>
      <c r="T72" s="6">
        <f>IF(OR($A72="",$B72="",$C72="",$E72="",$H72=""),"",IF(AND($I72&lt;&gt;"",$R72=""),"",IFERROR(SUM($Q72:$S72,$M72),"")))</f>
        <v/>
      </c>
      <c r="U72" s="6">
        <f>IF($T72="","",IFERROR($T72*Assumptions!$B$6,""))</f>
        <v/>
      </c>
      <c r="V72" s="6">
        <f>IF($T72="","",IFERROR(SUM($T72:$U72),""))</f>
        <v/>
      </c>
      <c r="W72" s="6">
        <f>IF($V72="","",IFERROR($V72*Assumptions!$B$7,""))</f>
        <v/>
      </c>
      <c r="X72" s="6">
        <f>IF($V72="","",IFERROR(SUM($V72:$W72),""))</f>
        <v/>
      </c>
      <c r="Y72" s="6">
        <f>IF($X72="","",IF($N72="","",IF($N72="Yes",IFERROR($X72*Assumptions!$B$8,""),0)))</f>
        <v/>
      </c>
      <c r="Z72" s="6">
        <f>IF(OR($X72="",$Y72=""),"",IFERROR($X72+$Y72,""))</f>
        <v/>
      </c>
      <c r="AA72" s="6">
        <f>IF(OR($X72="",$V72=""),"",IFERROR($X72-$V72,""))</f>
        <v/>
      </c>
      <c r="AB72" s="11">
        <f>IF(OR($AA72="",$X72=""),"",IFERROR($AA72/$X72,""))</f>
        <v/>
      </c>
      <c r="AC72" s="20">
        <f>IF(COUNTA($A72:$P72)=0,"",IF(OR($A72="",$B72="",$C72="",$D72="",$E72="",$F72="",$G72="",$H72="",$N72="",$O72="",$P72=""),"Check inputs",IF(OR(AND($I72="",OR($J72&lt;&gt;"",$K72&lt;&gt;"")),AND($I72&lt;&gt;"",OR($J72="",$K72=""))),"Check product inputs",IF(OR($H72&gt;Assumptions!$B$11,$J72&gt;Assumptions!$B$12,$K72&gt;Assumptions!$B$15,$L72&gt;Assumptions!$B$13,$M72&gt;Assumptions!$B$14),"Check limits",IF($AB72="","Check calculation",IF($AB72&lt;Assumptions!$B$9,"Check margin",IF($Z72&gt;Assumptions!$B$10,"Review amount","Ready for review")))))))</f>
        <v/>
      </c>
      <c r="AE72">
        <f>""</f>
        <v/>
      </c>
      <c r="AF72">
        <f>""</f>
        <v/>
      </c>
      <c r="AG72">
        <f>""</f>
        <v/>
      </c>
      <c r="AH72">
        <f>""</f>
        <v/>
      </c>
      <c r="AI72">
        <f>""</f>
        <v/>
      </c>
      <c r="AJ72">
        <f>""</f>
        <v/>
      </c>
      <c r="AK72">
        <f>""</f>
        <v/>
      </c>
      <c r="AL72">
        <f>""</f>
        <v/>
      </c>
    </row>
    <row r="73" ht="22" customHeight="1">
      <c r="A73" s="25" t="n"/>
      <c r="B73" s="15" t="n"/>
      <c r="C73" s="15" t="n"/>
      <c r="D73" s="15" t="n"/>
      <c r="E73" s="15" t="n"/>
      <c r="F73" s="15" t="n"/>
      <c r="G73" s="15" t="n"/>
      <c r="H73" s="16" t="n"/>
      <c r="I73" s="15" t="n"/>
      <c r="J73" s="16" t="n"/>
      <c r="K73" s="17" t="n"/>
      <c r="L73" s="16" t="n"/>
      <c r="M73" s="17" t="n"/>
      <c r="N73" s="15" t="n"/>
      <c r="O73" s="15" t="n"/>
      <c r="P73" s="15" t="n"/>
      <c r="Q73" s="10">
        <f>IF($A73="","",IF($H73="","",IFERROR($H73*Assumptions!$B$4,"")))</f>
        <v/>
      </c>
      <c r="R73" s="10">
        <f>IF($A73="","",IF($I73="",0,IF(OR($J73="",$K73=""),"",IFERROR($J73*$K73,""))))</f>
        <v/>
      </c>
      <c r="S73" s="10">
        <f>IF($A73="","",IF($L73="",0,IFERROR($L73*Assumptions!$B$5,"")))</f>
        <v/>
      </c>
      <c r="T73" s="10">
        <f>IF(OR($A73="",$B73="",$C73="",$E73="",$H73=""),"",IF(AND($I73&lt;&gt;"",$R73=""),"",IFERROR(SUM($Q73:$S73,$M73),"")))</f>
        <v/>
      </c>
      <c r="U73" s="10">
        <f>IF($T73="","",IFERROR($T73*Assumptions!$B$6,""))</f>
        <v/>
      </c>
      <c r="V73" s="10">
        <f>IF($T73="","",IFERROR(SUM($T73:$U73),""))</f>
        <v/>
      </c>
      <c r="W73" s="10">
        <f>IF($V73="","",IFERROR($V73*Assumptions!$B$7,""))</f>
        <v/>
      </c>
      <c r="X73" s="10">
        <f>IF($V73="","",IFERROR(SUM($V73:$W73),""))</f>
        <v/>
      </c>
      <c r="Y73" s="10">
        <f>IF($X73="","",IF($N73="","",IF($N73="Yes",IFERROR($X73*Assumptions!$B$8,""),0)))</f>
        <v/>
      </c>
      <c r="Z73" s="10">
        <f>IF(OR($X73="",$Y73=""),"",IFERROR($X73+$Y73,""))</f>
        <v/>
      </c>
      <c r="AA73" s="10">
        <f>IF(OR($X73="",$V73=""),"",IFERROR($X73-$V73,""))</f>
        <v/>
      </c>
      <c r="AB73" s="18">
        <f>IF(OR($AA73="",$X73=""),"",IFERROR($AA73/$X73,""))</f>
        <v/>
      </c>
      <c r="AC73" s="19">
        <f>IF(COUNTA($A73:$P73)=0,"",IF(OR($A73="",$B73="",$C73="",$D73="",$E73="",$F73="",$G73="",$H73="",$N73="",$O73="",$P73=""),"Check inputs",IF(OR(AND($I73="",OR($J73&lt;&gt;"",$K73&lt;&gt;"")),AND($I73&lt;&gt;"",OR($J73="",$K73=""))),"Check product inputs",IF(OR($H73&gt;Assumptions!$B$11,$J73&gt;Assumptions!$B$12,$K73&gt;Assumptions!$B$15,$L73&gt;Assumptions!$B$13,$M73&gt;Assumptions!$B$14),"Check limits",IF($AB73="","Check calculation",IF($AB73&lt;Assumptions!$B$9,"Check margin",IF($Z73&gt;Assumptions!$B$10,"Review amount","Ready for review")))))))</f>
        <v/>
      </c>
      <c r="AE73">
        <f>""</f>
        <v/>
      </c>
      <c r="AF73">
        <f>""</f>
        <v/>
      </c>
      <c r="AG73">
        <f>""</f>
        <v/>
      </c>
      <c r="AH73">
        <f>""</f>
        <v/>
      </c>
      <c r="AI73">
        <f>""</f>
        <v/>
      </c>
      <c r="AJ73">
        <f>""</f>
        <v/>
      </c>
      <c r="AK73">
        <f>""</f>
        <v/>
      </c>
      <c r="AL73">
        <f>""</f>
        <v/>
      </c>
    </row>
    <row r="74" ht="22" customHeight="1">
      <c r="A74" s="25" t="n"/>
      <c r="B74" s="15" t="n"/>
      <c r="C74" s="15" t="n"/>
      <c r="D74" s="15" t="n"/>
      <c r="E74" s="15" t="n"/>
      <c r="F74" s="15" t="n"/>
      <c r="G74" s="15" t="n"/>
      <c r="H74" s="16" t="n"/>
      <c r="I74" s="15" t="n"/>
      <c r="J74" s="16" t="n"/>
      <c r="K74" s="17" t="n"/>
      <c r="L74" s="16" t="n"/>
      <c r="M74" s="17" t="n"/>
      <c r="N74" s="15" t="n"/>
      <c r="O74" s="15" t="n"/>
      <c r="P74" s="15" t="n"/>
      <c r="Q74" s="6">
        <f>IF($A74="","",IF($H74="","",IFERROR($H74*Assumptions!$B$4,"")))</f>
        <v/>
      </c>
      <c r="R74" s="6">
        <f>IF($A74="","",IF($I74="",0,IF(OR($J74="",$K74=""),"",IFERROR($J74*$K74,""))))</f>
        <v/>
      </c>
      <c r="S74" s="6">
        <f>IF($A74="","",IF($L74="",0,IFERROR($L74*Assumptions!$B$5,"")))</f>
        <v/>
      </c>
      <c r="T74" s="6">
        <f>IF(OR($A74="",$B74="",$C74="",$E74="",$H74=""),"",IF(AND($I74&lt;&gt;"",$R74=""),"",IFERROR(SUM($Q74:$S74,$M74),"")))</f>
        <v/>
      </c>
      <c r="U74" s="6">
        <f>IF($T74="","",IFERROR($T74*Assumptions!$B$6,""))</f>
        <v/>
      </c>
      <c r="V74" s="6">
        <f>IF($T74="","",IFERROR(SUM($T74:$U74),""))</f>
        <v/>
      </c>
      <c r="W74" s="6">
        <f>IF($V74="","",IFERROR($V74*Assumptions!$B$7,""))</f>
        <v/>
      </c>
      <c r="X74" s="6">
        <f>IF($V74="","",IFERROR(SUM($V74:$W74),""))</f>
        <v/>
      </c>
      <c r="Y74" s="6">
        <f>IF($X74="","",IF($N74="","",IF($N74="Yes",IFERROR($X74*Assumptions!$B$8,""),0)))</f>
        <v/>
      </c>
      <c r="Z74" s="6">
        <f>IF(OR($X74="",$Y74=""),"",IFERROR($X74+$Y74,""))</f>
        <v/>
      </c>
      <c r="AA74" s="6">
        <f>IF(OR($X74="",$V74=""),"",IFERROR($X74-$V74,""))</f>
        <v/>
      </c>
      <c r="AB74" s="11">
        <f>IF(OR($AA74="",$X74=""),"",IFERROR($AA74/$X74,""))</f>
        <v/>
      </c>
      <c r="AC74" s="20">
        <f>IF(COUNTA($A74:$P74)=0,"",IF(OR($A74="",$B74="",$C74="",$D74="",$E74="",$F74="",$G74="",$H74="",$N74="",$O74="",$P74=""),"Check inputs",IF(OR(AND($I74="",OR($J74&lt;&gt;"",$K74&lt;&gt;"")),AND($I74&lt;&gt;"",OR($J74="",$K74=""))),"Check product inputs",IF(OR($H74&gt;Assumptions!$B$11,$J74&gt;Assumptions!$B$12,$K74&gt;Assumptions!$B$15,$L74&gt;Assumptions!$B$13,$M74&gt;Assumptions!$B$14),"Check limits",IF($AB74="","Check calculation",IF($AB74&lt;Assumptions!$B$9,"Check margin",IF($Z74&gt;Assumptions!$B$10,"Review amount","Ready for review")))))))</f>
        <v/>
      </c>
      <c r="AE74">
        <f>""</f>
        <v/>
      </c>
      <c r="AF74">
        <f>""</f>
        <v/>
      </c>
      <c r="AG74">
        <f>""</f>
        <v/>
      </c>
      <c r="AH74">
        <f>""</f>
        <v/>
      </c>
      <c r="AI74">
        <f>""</f>
        <v/>
      </c>
      <c r="AJ74">
        <f>""</f>
        <v/>
      </c>
      <c r="AK74">
        <f>""</f>
        <v/>
      </c>
      <c r="AL74">
        <f>""</f>
        <v/>
      </c>
    </row>
    <row r="75" ht="22" customHeight="1">
      <c r="A75" s="25" t="n"/>
      <c r="B75" s="15" t="n"/>
      <c r="C75" s="15" t="n"/>
      <c r="D75" s="15" t="n"/>
      <c r="E75" s="15" t="n"/>
      <c r="F75" s="15" t="n"/>
      <c r="G75" s="15" t="n"/>
      <c r="H75" s="16" t="n"/>
      <c r="I75" s="15" t="n"/>
      <c r="J75" s="16" t="n"/>
      <c r="K75" s="17" t="n"/>
      <c r="L75" s="16" t="n"/>
      <c r="M75" s="17" t="n"/>
      <c r="N75" s="15" t="n"/>
      <c r="O75" s="15" t="n"/>
      <c r="P75" s="15" t="n"/>
      <c r="Q75" s="10">
        <f>IF($A75="","",IF($H75="","",IFERROR($H75*Assumptions!$B$4,"")))</f>
        <v/>
      </c>
      <c r="R75" s="10">
        <f>IF($A75="","",IF($I75="",0,IF(OR($J75="",$K75=""),"",IFERROR($J75*$K75,""))))</f>
        <v/>
      </c>
      <c r="S75" s="10">
        <f>IF($A75="","",IF($L75="",0,IFERROR($L75*Assumptions!$B$5,"")))</f>
        <v/>
      </c>
      <c r="T75" s="10">
        <f>IF(OR($A75="",$B75="",$C75="",$E75="",$H75=""),"",IF(AND($I75&lt;&gt;"",$R75=""),"",IFERROR(SUM($Q75:$S75,$M75),"")))</f>
        <v/>
      </c>
      <c r="U75" s="10">
        <f>IF($T75="","",IFERROR($T75*Assumptions!$B$6,""))</f>
        <v/>
      </c>
      <c r="V75" s="10">
        <f>IF($T75="","",IFERROR(SUM($T75:$U75),""))</f>
        <v/>
      </c>
      <c r="W75" s="10">
        <f>IF($V75="","",IFERROR($V75*Assumptions!$B$7,""))</f>
        <v/>
      </c>
      <c r="X75" s="10">
        <f>IF($V75="","",IFERROR(SUM($V75:$W75),""))</f>
        <v/>
      </c>
      <c r="Y75" s="10">
        <f>IF($X75="","",IF($N75="","",IF($N75="Yes",IFERROR($X75*Assumptions!$B$8,""),0)))</f>
        <v/>
      </c>
      <c r="Z75" s="10">
        <f>IF(OR($X75="",$Y75=""),"",IFERROR($X75+$Y75,""))</f>
        <v/>
      </c>
      <c r="AA75" s="10">
        <f>IF(OR($X75="",$V75=""),"",IFERROR($X75-$V75,""))</f>
        <v/>
      </c>
      <c r="AB75" s="18">
        <f>IF(OR($AA75="",$X75=""),"",IFERROR($AA75/$X75,""))</f>
        <v/>
      </c>
      <c r="AC75" s="19">
        <f>IF(COUNTA($A75:$P75)=0,"",IF(OR($A75="",$B75="",$C75="",$D75="",$E75="",$F75="",$G75="",$H75="",$N75="",$O75="",$P75=""),"Check inputs",IF(OR(AND($I75="",OR($J75&lt;&gt;"",$K75&lt;&gt;"")),AND($I75&lt;&gt;"",OR($J75="",$K75=""))),"Check product inputs",IF(OR($H75&gt;Assumptions!$B$11,$J75&gt;Assumptions!$B$12,$K75&gt;Assumptions!$B$15,$L75&gt;Assumptions!$B$13,$M75&gt;Assumptions!$B$14),"Check limits",IF($AB75="","Check calculation",IF($AB75&lt;Assumptions!$B$9,"Check margin",IF($Z75&gt;Assumptions!$B$10,"Review amount","Ready for review")))))))</f>
        <v/>
      </c>
      <c r="AE75">
        <f>""</f>
        <v/>
      </c>
      <c r="AF75">
        <f>""</f>
        <v/>
      </c>
      <c r="AG75">
        <f>""</f>
        <v/>
      </c>
      <c r="AH75">
        <f>""</f>
        <v/>
      </c>
      <c r="AI75">
        <f>""</f>
        <v/>
      </c>
      <c r="AJ75">
        <f>""</f>
        <v/>
      </c>
      <c r="AK75">
        <f>""</f>
        <v/>
      </c>
      <c r="AL75">
        <f>""</f>
        <v/>
      </c>
    </row>
    <row r="76" ht="22" customHeight="1">
      <c r="A76" s="25" t="n"/>
      <c r="B76" s="15" t="n"/>
      <c r="C76" s="15" t="n"/>
      <c r="D76" s="15" t="n"/>
      <c r="E76" s="15" t="n"/>
      <c r="F76" s="15" t="n"/>
      <c r="G76" s="15" t="n"/>
      <c r="H76" s="16" t="n"/>
      <c r="I76" s="15" t="n"/>
      <c r="J76" s="16" t="n"/>
      <c r="K76" s="17" t="n"/>
      <c r="L76" s="16" t="n"/>
      <c r="M76" s="17" t="n"/>
      <c r="N76" s="15" t="n"/>
      <c r="O76" s="15" t="n"/>
      <c r="P76" s="15" t="n"/>
      <c r="Q76" s="6">
        <f>IF($A76="","",IF($H76="","",IFERROR($H76*Assumptions!$B$4,"")))</f>
        <v/>
      </c>
      <c r="R76" s="6">
        <f>IF($A76="","",IF($I76="",0,IF(OR($J76="",$K76=""),"",IFERROR($J76*$K76,""))))</f>
        <v/>
      </c>
      <c r="S76" s="6">
        <f>IF($A76="","",IF($L76="",0,IFERROR($L76*Assumptions!$B$5,"")))</f>
        <v/>
      </c>
      <c r="T76" s="6">
        <f>IF(OR($A76="",$B76="",$C76="",$E76="",$H76=""),"",IF(AND($I76&lt;&gt;"",$R76=""),"",IFERROR(SUM($Q76:$S76,$M76),"")))</f>
        <v/>
      </c>
      <c r="U76" s="6">
        <f>IF($T76="","",IFERROR($T76*Assumptions!$B$6,""))</f>
        <v/>
      </c>
      <c r="V76" s="6">
        <f>IF($T76="","",IFERROR(SUM($T76:$U76),""))</f>
        <v/>
      </c>
      <c r="W76" s="6">
        <f>IF($V76="","",IFERROR($V76*Assumptions!$B$7,""))</f>
        <v/>
      </c>
      <c r="X76" s="6">
        <f>IF($V76="","",IFERROR(SUM($V76:$W76),""))</f>
        <v/>
      </c>
      <c r="Y76" s="6">
        <f>IF($X76="","",IF($N76="","",IF($N76="Yes",IFERROR($X76*Assumptions!$B$8,""),0)))</f>
        <v/>
      </c>
      <c r="Z76" s="6">
        <f>IF(OR($X76="",$Y76=""),"",IFERROR($X76+$Y76,""))</f>
        <v/>
      </c>
      <c r="AA76" s="6">
        <f>IF(OR($X76="",$V76=""),"",IFERROR($X76-$V76,""))</f>
        <v/>
      </c>
      <c r="AB76" s="11">
        <f>IF(OR($AA76="",$X76=""),"",IFERROR($AA76/$X76,""))</f>
        <v/>
      </c>
      <c r="AC76" s="20">
        <f>IF(COUNTA($A76:$P76)=0,"",IF(OR($A76="",$B76="",$C76="",$D76="",$E76="",$F76="",$G76="",$H76="",$N76="",$O76="",$P76=""),"Check inputs",IF(OR(AND($I76="",OR($J76&lt;&gt;"",$K76&lt;&gt;"")),AND($I76&lt;&gt;"",OR($J76="",$K76=""))),"Check product inputs",IF(OR($H76&gt;Assumptions!$B$11,$J76&gt;Assumptions!$B$12,$K76&gt;Assumptions!$B$15,$L76&gt;Assumptions!$B$13,$M76&gt;Assumptions!$B$14),"Check limits",IF($AB76="","Check calculation",IF($AB76&lt;Assumptions!$B$9,"Check margin",IF($Z76&gt;Assumptions!$B$10,"Review amount","Ready for review")))))))</f>
        <v/>
      </c>
      <c r="AE76">
        <f>""</f>
        <v/>
      </c>
      <c r="AF76">
        <f>""</f>
        <v/>
      </c>
      <c r="AG76">
        <f>""</f>
        <v/>
      </c>
      <c r="AH76">
        <f>""</f>
        <v/>
      </c>
      <c r="AI76">
        <f>""</f>
        <v/>
      </c>
      <c r="AJ76">
        <f>""</f>
        <v/>
      </c>
      <c r="AK76">
        <f>""</f>
        <v/>
      </c>
      <c r="AL76">
        <f>""</f>
        <v/>
      </c>
    </row>
    <row r="77" ht="22" customHeight="1">
      <c r="A77" s="25" t="n"/>
      <c r="B77" s="15" t="n"/>
      <c r="C77" s="15" t="n"/>
      <c r="D77" s="15" t="n"/>
      <c r="E77" s="15" t="n"/>
      <c r="F77" s="15" t="n"/>
      <c r="G77" s="15" t="n"/>
      <c r="H77" s="16" t="n"/>
      <c r="I77" s="15" t="n"/>
      <c r="J77" s="16" t="n"/>
      <c r="K77" s="17" t="n"/>
      <c r="L77" s="16" t="n"/>
      <c r="M77" s="17" t="n"/>
      <c r="N77" s="15" t="n"/>
      <c r="O77" s="15" t="n"/>
      <c r="P77" s="15" t="n"/>
      <c r="Q77" s="10">
        <f>IF($A77="","",IF($H77="","",IFERROR($H77*Assumptions!$B$4,"")))</f>
        <v/>
      </c>
      <c r="R77" s="10">
        <f>IF($A77="","",IF($I77="",0,IF(OR($J77="",$K77=""),"",IFERROR($J77*$K77,""))))</f>
        <v/>
      </c>
      <c r="S77" s="10">
        <f>IF($A77="","",IF($L77="",0,IFERROR($L77*Assumptions!$B$5,"")))</f>
        <v/>
      </c>
      <c r="T77" s="10">
        <f>IF(OR($A77="",$B77="",$C77="",$E77="",$H77=""),"",IF(AND($I77&lt;&gt;"",$R77=""),"",IFERROR(SUM($Q77:$S77,$M77),"")))</f>
        <v/>
      </c>
      <c r="U77" s="10">
        <f>IF($T77="","",IFERROR($T77*Assumptions!$B$6,""))</f>
        <v/>
      </c>
      <c r="V77" s="10">
        <f>IF($T77="","",IFERROR(SUM($T77:$U77),""))</f>
        <v/>
      </c>
      <c r="W77" s="10">
        <f>IF($V77="","",IFERROR($V77*Assumptions!$B$7,""))</f>
        <v/>
      </c>
      <c r="X77" s="10">
        <f>IF($V77="","",IFERROR(SUM($V77:$W77),""))</f>
        <v/>
      </c>
      <c r="Y77" s="10">
        <f>IF($X77="","",IF($N77="","",IF($N77="Yes",IFERROR($X77*Assumptions!$B$8,""),0)))</f>
        <v/>
      </c>
      <c r="Z77" s="10">
        <f>IF(OR($X77="",$Y77=""),"",IFERROR($X77+$Y77,""))</f>
        <v/>
      </c>
      <c r="AA77" s="10">
        <f>IF(OR($X77="",$V77=""),"",IFERROR($X77-$V77,""))</f>
        <v/>
      </c>
      <c r="AB77" s="18">
        <f>IF(OR($AA77="",$X77=""),"",IFERROR($AA77/$X77,""))</f>
        <v/>
      </c>
      <c r="AC77" s="19">
        <f>IF(COUNTA($A77:$P77)=0,"",IF(OR($A77="",$B77="",$C77="",$D77="",$E77="",$F77="",$G77="",$H77="",$N77="",$O77="",$P77=""),"Check inputs",IF(OR(AND($I77="",OR($J77&lt;&gt;"",$K77&lt;&gt;"")),AND($I77&lt;&gt;"",OR($J77="",$K77=""))),"Check product inputs",IF(OR($H77&gt;Assumptions!$B$11,$J77&gt;Assumptions!$B$12,$K77&gt;Assumptions!$B$15,$L77&gt;Assumptions!$B$13,$M77&gt;Assumptions!$B$14),"Check limits",IF($AB77="","Check calculation",IF($AB77&lt;Assumptions!$B$9,"Check margin",IF($Z77&gt;Assumptions!$B$10,"Review amount","Ready for review")))))))</f>
        <v/>
      </c>
      <c r="AE77">
        <f>""</f>
        <v/>
      </c>
      <c r="AF77">
        <f>""</f>
        <v/>
      </c>
      <c r="AG77">
        <f>""</f>
        <v/>
      </c>
      <c r="AH77">
        <f>""</f>
        <v/>
      </c>
      <c r="AI77">
        <f>""</f>
        <v/>
      </c>
      <c r="AJ77">
        <f>""</f>
        <v/>
      </c>
      <c r="AK77">
        <f>""</f>
        <v/>
      </c>
      <c r="AL77">
        <f>""</f>
        <v/>
      </c>
    </row>
    <row r="78" ht="22" customHeight="1">
      <c r="A78" s="25" t="n"/>
      <c r="B78" s="15" t="n"/>
      <c r="C78" s="15" t="n"/>
      <c r="D78" s="15" t="n"/>
      <c r="E78" s="15" t="n"/>
      <c r="F78" s="15" t="n"/>
      <c r="G78" s="15" t="n"/>
      <c r="H78" s="16" t="n"/>
      <c r="I78" s="15" t="n"/>
      <c r="J78" s="16" t="n"/>
      <c r="K78" s="17" t="n"/>
      <c r="L78" s="16" t="n"/>
      <c r="M78" s="17" t="n"/>
      <c r="N78" s="15" t="n"/>
      <c r="O78" s="15" t="n"/>
      <c r="P78" s="15" t="n"/>
      <c r="Q78" s="6">
        <f>IF($A78="","",IF($H78="","",IFERROR($H78*Assumptions!$B$4,"")))</f>
        <v/>
      </c>
      <c r="R78" s="6">
        <f>IF($A78="","",IF($I78="",0,IF(OR($J78="",$K78=""),"",IFERROR($J78*$K78,""))))</f>
        <v/>
      </c>
      <c r="S78" s="6">
        <f>IF($A78="","",IF($L78="",0,IFERROR($L78*Assumptions!$B$5,"")))</f>
        <v/>
      </c>
      <c r="T78" s="6">
        <f>IF(OR($A78="",$B78="",$C78="",$E78="",$H78=""),"",IF(AND($I78&lt;&gt;"",$R78=""),"",IFERROR(SUM($Q78:$S78,$M78),"")))</f>
        <v/>
      </c>
      <c r="U78" s="6">
        <f>IF($T78="","",IFERROR($T78*Assumptions!$B$6,""))</f>
        <v/>
      </c>
      <c r="V78" s="6">
        <f>IF($T78="","",IFERROR(SUM($T78:$U78),""))</f>
        <v/>
      </c>
      <c r="W78" s="6">
        <f>IF($V78="","",IFERROR($V78*Assumptions!$B$7,""))</f>
        <v/>
      </c>
      <c r="X78" s="6">
        <f>IF($V78="","",IFERROR(SUM($V78:$W78),""))</f>
        <v/>
      </c>
      <c r="Y78" s="6">
        <f>IF($X78="","",IF($N78="","",IF($N78="Yes",IFERROR($X78*Assumptions!$B$8,""),0)))</f>
        <v/>
      </c>
      <c r="Z78" s="6">
        <f>IF(OR($X78="",$Y78=""),"",IFERROR($X78+$Y78,""))</f>
        <v/>
      </c>
      <c r="AA78" s="6">
        <f>IF(OR($X78="",$V78=""),"",IFERROR($X78-$V78,""))</f>
        <v/>
      </c>
      <c r="AB78" s="11">
        <f>IF(OR($AA78="",$X78=""),"",IFERROR($AA78/$X78,""))</f>
        <v/>
      </c>
      <c r="AC78" s="20">
        <f>IF(COUNTA($A78:$P78)=0,"",IF(OR($A78="",$B78="",$C78="",$D78="",$E78="",$F78="",$G78="",$H78="",$N78="",$O78="",$P78=""),"Check inputs",IF(OR(AND($I78="",OR($J78&lt;&gt;"",$K78&lt;&gt;"")),AND($I78&lt;&gt;"",OR($J78="",$K78=""))),"Check product inputs",IF(OR($H78&gt;Assumptions!$B$11,$J78&gt;Assumptions!$B$12,$K78&gt;Assumptions!$B$15,$L78&gt;Assumptions!$B$13,$M78&gt;Assumptions!$B$14),"Check limits",IF($AB78="","Check calculation",IF($AB78&lt;Assumptions!$B$9,"Check margin",IF($Z78&gt;Assumptions!$B$10,"Review amount","Ready for review")))))))</f>
        <v/>
      </c>
      <c r="AE78">
        <f>""</f>
        <v/>
      </c>
      <c r="AF78">
        <f>""</f>
        <v/>
      </c>
      <c r="AG78">
        <f>""</f>
        <v/>
      </c>
      <c r="AH78">
        <f>""</f>
        <v/>
      </c>
      <c r="AI78">
        <f>""</f>
        <v/>
      </c>
      <c r="AJ78">
        <f>""</f>
        <v/>
      </c>
      <c r="AK78">
        <f>""</f>
        <v/>
      </c>
      <c r="AL78">
        <f>""</f>
        <v/>
      </c>
    </row>
    <row r="79" ht="22" customHeight="1">
      <c r="A79" s="25" t="n"/>
      <c r="B79" s="15" t="n"/>
      <c r="C79" s="15" t="n"/>
      <c r="D79" s="15" t="n"/>
      <c r="E79" s="15" t="n"/>
      <c r="F79" s="15" t="n"/>
      <c r="G79" s="15" t="n"/>
      <c r="H79" s="16" t="n"/>
      <c r="I79" s="15" t="n"/>
      <c r="J79" s="16" t="n"/>
      <c r="K79" s="17" t="n"/>
      <c r="L79" s="16" t="n"/>
      <c r="M79" s="17" t="n"/>
      <c r="N79" s="15" t="n"/>
      <c r="O79" s="15" t="n"/>
      <c r="P79" s="15" t="n"/>
      <c r="Q79" s="10">
        <f>IF($A79="","",IF($H79="","",IFERROR($H79*Assumptions!$B$4,"")))</f>
        <v/>
      </c>
      <c r="R79" s="10">
        <f>IF($A79="","",IF($I79="",0,IF(OR($J79="",$K79=""),"",IFERROR($J79*$K79,""))))</f>
        <v/>
      </c>
      <c r="S79" s="10">
        <f>IF($A79="","",IF($L79="",0,IFERROR($L79*Assumptions!$B$5,"")))</f>
        <v/>
      </c>
      <c r="T79" s="10">
        <f>IF(OR($A79="",$B79="",$C79="",$E79="",$H79=""),"",IF(AND($I79&lt;&gt;"",$R79=""),"",IFERROR(SUM($Q79:$S79,$M79),"")))</f>
        <v/>
      </c>
      <c r="U79" s="10">
        <f>IF($T79="","",IFERROR($T79*Assumptions!$B$6,""))</f>
        <v/>
      </c>
      <c r="V79" s="10">
        <f>IF($T79="","",IFERROR(SUM($T79:$U79),""))</f>
        <v/>
      </c>
      <c r="W79" s="10">
        <f>IF($V79="","",IFERROR($V79*Assumptions!$B$7,""))</f>
        <v/>
      </c>
      <c r="X79" s="10">
        <f>IF($V79="","",IFERROR(SUM($V79:$W79),""))</f>
        <v/>
      </c>
      <c r="Y79" s="10">
        <f>IF($X79="","",IF($N79="","",IF($N79="Yes",IFERROR($X79*Assumptions!$B$8,""),0)))</f>
        <v/>
      </c>
      <c r="Z79" s="10">
        <f>IF(OR($X79="",$Y79=""),"",IFERROR($X79+$Y79,""))</f>
        <v/>
      </c>
      <c r="AA79" s="10">
        <f>IF(OR($X79="",$V79=""),"",IFERROR($X79-$V79,""))</f>
        <v/>
      </c>
      <c r="AB79" s="18">
        <f>IF(OR($AA79="",$X79=""),"",IFERROR($AA79/$X79,""))</f>
        <v/>
      </c>
      <c r="AC79" s="19">
        <f>IF(COUNTA($A79:$P79)=0,"",IF(OR($A79="",$B79="",$C79="",$D79="",$E79="",$F79="",$G79="",$H79="",$N79="",$O79="",$P79=""),"Check inputs",IF(OR(AND($I79="",OR($J79&lt;&gt;"",$K79&lt;&gt;"")),AND($I79&lt;&gt;"",OR($J79="",$K79=""))),"Check product inputs",IF(OR($H79&gt;Assumptions!$B$11,$J79&gt;Assumptions!$B$12,$K79&gt;Assumptions!$B$15,$L79&gt;Assumptions!$B$13,$M79&gt;Assumptions!$B$14),"Check limits",IF($AB79="","Check calculation",IF($AB79&lt;Assumptions!$B$9,"Check margin",IF($Z79&gt;Assumptions!$B$10,"Review amount","Ready for review")))))))</f>
        <v/>
      </c>
      <c r="AE79">
        <f>""</f>
        <v/>
      </c>
      <c r="AF79">
        <f>""</f>
        <v/>
      </c>
      <c r="AG79">
        <f>""</f>
        <v/>
      </c>
      <c r="AH79">
        <f>""</f>
        <v/>
      </c>
      <c r="AI79">
        <f>""</f>
        <v/>
      </c>
      <c r="AJ79">
        <f>""</f>
        <v/>
      </c>
      <c r="AK79">
        <f>""</f>
        <v/>
      </c>
      <c r="AL79">
        <f>""</f>
        <v/>
      </c>
    </row>
    <row r="80" ht="22" customHeight="1">
      <c r="A80" s="25" t="n"/>
      <c r="B80" s="15" t="n"/>
      <c r="C80" s="15" t="n"/>
      <c r="D80" s="15" t="n"/>
      <c r="E80" s="15" t="n"/>
      <c r="F80" s="15" t="n"/>
      <c r="G80" s="15" t="n"/>
      <c r="H80" s="16" t="n"/>
      <c r="I80" s="15" t="n"/>
      <c r="J80" s="16" t="n"/>
      <c r="K80" s="17" t="n"/>
      <c r="L80" s="16" t="n"/>
      <c r="M80" s="17" t="n"/>
      <c r="N80" s="15" t="n"/>
      <c r="O80" s="15" t="n"/>
      <c r="P80" s="15" t="n"/>
      <c r="Q80" s="6">
        <f>IF($A80="","",IF($H80="","",IFERROR($H80*Assumptions!$B$4,"")))</f>
        <v/>
      </c>
      <c r="R80" s="6">
        <f>IF($A80="","",IF($I80="",0,IF(OR($J80="",$K80=""),"",IFERROR($J80*$K80,""))))</f>
        <v/>
      </c>
      <c r="S80" s="6">
        <f>IF($A80="","",IF($L80="",0,IFERROR($L80*Assumptions!$B$5,"")))</f>
        <v/>
      </c>
      <c r="T80" s="6">
        <f>IF(OR($A80="",$B80="",$C80="",$E80="",$H80=""),"",IF(AND($I80&lt;&gt;"",$R80=""),"",IFERROR(SUM($Q80:$S80,$M80),"")))</f>
        <v/>
      </c>
      <c r="U80" s="6">
        <f>IF($T80="","",IFERROR($T80*Assumptions!$B$6,""))</f>
        <v/>
      </c>
      <c r="V80" s="6">
        <f>IF($T80="","",IFERROR(SUM($T80:$U80),""))</f>
        <v/>
      </c>
      <c r="W80" s="6">
        <f>IF($V80="","",IFERROR($V80*Assumptions!$B$7,""))</f>
        <v/>
      </c>
      <c r="X80" s="6">
        <f>IF($V80="","",IFERROR(SUM($V80:$W80),""))</f>
        <v/>
      </c>
      <c r="Y80" s="6">
        <f>IF($X80="","",IF($N80="","",IF($N80="Yes",IFERROR($X80*Assumptions!$B$8,""),0)))</f>
        <v/>
      </c>
      <c r="Z80" s="6">
        <f>IF(OR($X80="",$Y80=""),"",IFERROR($X80+$Y80,""))</f>
        <v/>
      </c>
      <c r="AA80" s="6">
        <f>IF(OR($X80="",$V80=""),"",IFERROR($X80-$V80,""))</f>
        <v/>
      </c>
      <c r="AB80" s="11">
        <f>IF(OR($AA80="",$X80=""),"",IFERROR($AA80/$X80,""))</f>
        <v/>
      </c>
      <c r="AC80" s="20">
        <f>IF(COUNTA($A80:$P80)=0,"",IF(OR($A80="",$B80="",$C80="",$D80="",$E80="",$F80="",$G80="",$H80="",$N80="",$O80="",$P80=""),"Check inputs",IF(OR(AND($I80="",OR($J80&lt;&gt;"",$K80&lt;&gt;"")),AND($I80&lt;&gt;"",OR($J80="",$K80=""))),"Check product inputs",IF(OR($H80&gt;Assumptions!$B$11,$J80&gt;Assumptions!$B$12,$K80&gt;Assumptions!$B$15,$L80&gt;Assumptions!$B$13,$M80&gt;Assumptions!$B$14),"Check limits",IF($AB80="","Check calculation",IF($AB80&lt;Assumptions!$B$9,"Check margin",IF($Z80&gt;Assumptions!$B$10,"Review amount","Ready for review")))))))</f>
        <v/>
      </c>
      <c r="AE80">
        <f>""</f>
        <v/>
      </c>
      <c r="AF80">
        <f>""</f>
        <v/>
      </c>
      <c r="AG80">
        <f>""</f>
        <v/>
      </c>
      <c r="AH80">
        <f>""</f>
        <v/>
      </c>
      <c r="AI80">
        <f>""</f>
        <v/>
      </c>
      <c r="AJ80">
        <f>""</f>
        <v/>
      </c>
      <c r="AK80">
        <f>""</f>
        <v/>
      </c>
      <c r="AL80">
        <f>""</f>
        <v/>
      </c>
    </row>
    <row r="81" ht="22" customHeight="1">
      <c r="A81" s="25" t="n"/>
      <c r="B81" s="15" t="n"/>
      <c r="C81" s="15" t="n"/>
      <c r="D81" s="15" t="n"/>
      <c r="E81" s="15" t="n"/>
      <c r="F81" s="15" t="n"/>
      <c r="G81" s="15" t="n"/>
      <c r="H81" s="16" t="n"/>
      <c r="I81" s="15" t="n"/>
      <c r="J81" s="16" t="n"/>
      <c r="K81" s="17" t="n"/>
      <c r="L81" s="16" t="n"/>
      <c r="M81" s="17" t="n"/>
      <c r="N81" s="15" t="n"/>
      <c r="O81" s="15" t="n"/>
      <c r="P81" s="15" t="n"/>
      <c r="Q81" s="10">
        <f>IF($A81="","",IF($H81="","",IFERROR($H81*Assumptions!$B$4,"")))</f>
        <v/>
      </c>
      <c r="R81" s="10">
        <f>IF($A81="","",IF($I81="",0,IF(OR($J81="",$K81=""),"",IFERROR($J81*$K81,""))))</f>
        <v/>
      </c>
      <c r="S81" s="10">
        <f>IF($A81="","",IF($L81="",0,IFERROR($L81*Assumptions!$B$5,"")))</f>
        <v/>
      </c>
      <c r="T81" s="10">
        <f>IF(OR($A81="",$B81="",$C81="",$E81="",$H81=""),"",IF(AND($I81&lt;&gt;"",$R81=""),"",IFERROR(SUM($Q81:$S81,$M81),"")))</f>
        <v/>
      </c>
      <c r="U81" s="10">
        <f>IF($T81="","",IFERROR($T81*Assumptions!$B$6,""))</f>
        <v/>
      </c>
      <c r="V81" s="10">
        <f>IF($T81="","",IFERROR(SUM($T81:$U81),""))</f>
        <v/>
      </c>
      <c r="W81" s="10">
        <f>IF($V81="","",IFERROR($V81*Assumptions!$B$7,""))</f>
        <v/>
      </c>
      <c r="X81" s="10">
        <f>IF($V81="","",IFERROR(SUM($V81:$W81),""))</f>
        <v/>
      </c>
      <c r="Y81" s="10">
        <f>IF($X81="","",IF($N81="","",IF($N81="Yes",IFERROR($X81*Assumptions!$B$8,""),0)))</f>
        <v/>
      </c>
      <c r="Z81" s="10">
        <f>IF(OR($X81="",$Y81=""),"",IFERROR($X81+$Y81,""))</f>
        <v/>
      </c>
      <c r="AA81" s="10">
        <f>IF(OR($X81="",$V81=""),"",IFERROR($X81-$V81,""))</f>
        <v/>
      </c>
      <c r="AB81" s="18">
        <f>IF(OR($AA81="",$X81=""),"",IFERROR($AA81/$X81,""))</f>
        <v/>
      </c>
      <c r="AC81" s="19">
        <f>IF(COUNTA($A81:$P81)=0,"",IF(OR($A81="",$B81="",$C81="",$D81="",$E81="",$F81="",$G81="",$H81="",$N81="",$O81="",$P81=""),"Check inputs",IF(OR(AND($I81="",OR($J81&lt;&gt;"",$K81&lt;&gt;"")),AND($I81&lt;&gt;"",OR($J81="",$K81=""))),"Check product inputs",IF(OR($H81&gt;Assumptions!$B$11,$J81&gt;Assumptions!$B$12,$K81&gt;Assumptions!$B$15,$L81&gt;Assumptions!$B$13,$M81&gt;Assumptions!$B$14),"Check limits",IF($AB81="","Check calculation",IF($AB81&lt;Assumptions!$B$9,"Check margin",IF($Z81&gt;Assumptions!$B$10,"Review amount","Ready for review")))))))</f>
        <v/>
      </c>
      <c r="AE81">
        <f>""</f>
        <v/>
      </c>
      <c r="AF81">
        <f>""</f>
        <v/>
      </c>
      <c r="AG81">
        <f>""</f>
        <v/>
      </c>
      <c r="AH81">
        <f>""</f>
        <v/>
      </c>
      <c r="AI81">
        <f>""</f>
        <v/>
      </c>
      <c r="AJ81">
        <f>""</f>
        <v/>
      </c>
      <c r="AK81">
        <f>""</f>
        <v/>
      </c>
      <c r="AL81">
        <f>""</f>
        <v/>
      </c>
    </row>
    <row r="82" ht="22" customHeight="1">
      <c r="A82" s="25" t="n"/>
      <c r="B82" s="15" t="n"/>
      <c r="C82" s="15" t="n"/>
      <c r="D82" s="15" t="n"/>
      <c r="E82" s="15" t="n"/>
      <c r="F82" s="15" t="n"/>
      <c r="G82" s="15" t="n"/>
      <c r="H82" s="16" t="n"/>
      <c r="I82" s="15" t="n"/>
      <c r="J82" s="16" t="n"/>
      <c r="K82" s="17" t="n"/>
      <c r="L82" s="16" t="n"/>
      <c r="M82" s="17" t="n"/>
      <c r="N82" s="15" t="n"/>
      <c r="O82" s="15" t="n"/>
      <c r="P82" s="15" t="n"/>
      <c r="Q82" s="6">
        <f>IF($A82="","",IF($H82="","",IFERROR($H82*Assumptions!$B$4,"")))</f>
        <v/>
      </c>
      <c r="R82" s="6">
        <f>IF($A82="","",IF($I82="",0,IF(OR($J82="",$K82=""),"",IFERROR($J82*$K82,""))))</f>
        <v/>
      </c>
      <c r="S82" s="6">
        <f>IF($A82="","",IF($L82="",0,IFERROR($L82*Assumptions!$B$5,"")))</f>
        <v/>
      </c>
      <c r="T82" s="6">
        <f>IF(OR($A82="",$B82="",$C82="",$E82="",$H82=""),"",IF(AND($I82&lt;&gt;"",$R82=""),"",IFERROR(SUM($Q82:$S82,$M82),"")))</f>
        <v/>
      </c>
      <c r="U82" s="6">
        <f>IF($T82="","",IFERROR($T82*Assumptions!$B$6,""))</f>
        <v/>
      </c>
      <c r="V82" s="6">
        <f>IF($T82="","",IFERROR(SUM($T82:$U82),""))</f>
        <v/>
      </c>
      <c r="W82" s="6">
        <f>IF($V82="","",IFERROR($V82*Assumptions!$B$7,""))</f>
        <v/>
      </c>
      <c r="X82" s="6">
        <f>IF($V82="","",IFERROR(SUM($V82:$W82),""))</f>
        <v/>
      </c>
      <c r="Y82" s="6">
        <f>IF($X82="","",IF($N82="","",IF($N82="Yes",IFERROR($X82*Assumptions!$B$8,""),0)))</f>
        <v/>
      </c>
      <c r="Z82" s="6">
        <f>IF(OR($X82="",$Y82=""),"",IFERROR($X82+$Y82,""))</f>
        <v/>
      </c>
      <c r="AA82" s="6">
        <f>IF(OR($X82="",$V82=""),"",IFERROR($X82-$V82,""))</f>
        <v/>
      </c>
      <c r="AB82" s="11">
        <f>IF(OR($AA82="",$X82=""),"",IFERROR($AA82/$X82,""))</f>
        <v/>
      </c>
      <c r="AC82" s="20">
        <f>IF(COUNTA($A82:$P82)=0,"",IF(OR($A82="",$B82="",$C82="",$D82="",$E82="",$F82="",$G82="",$H82="",$N82="",$O82="",$P82=""),"Check inputs",IF(OR(AND($I82="",OR($J82&lt;&gt;"",$K82&lt;&gt;"")),AND($I82&lt;&gt;"",OR($J82="",$K82=""))),"Check product inputs",IF(OR($H82&gt;Assumptions!$B$11,$J82&gt;Assumptions!$B$12,$K82&gt;Assumptions!$B$15,$L82&gt;Assumptions!$B$13,$M82&gt;Assumptions!$B$14),"Check limits",IF($AB82="","Check calculation",IF($AB82&lt;Assumptions!$B$9,"Check margin",IF($Z82&gt;Assumptions!$B$10,"Review amount","Ready for review")))))))</f>
        <v/>
      </c>
      <c r="AE82">
        <f>""</f>
        <v/>
      </c>
      <c r="AF82">
        <f>""</f>
        <v/>
      </c>
      <c r="AG82">
        <f>""</f>
        <v/>
      </c>
      <c r="AH82">
        <f>""</f>
        <v/>
      </c>
      <c r="AI82">
        <f>""</f>
        <v/>
      </c>
      <c r="AJ82">
        <f>""</f>
        <v/>
      </c>
      <c r="AK82">
        <f>""</f>
        <v/>
      </c>
      <c r="AL82">
        <f>""</f>
        <v/>
      </c>
    </row>
    <row r="83" ht="22" customHeight="1">
      <c r="A83" s="25" t="n"/>
      <c r="B83" s="15" t="n"/>
      <c r="C83" s="15" t="n"/>
      <c r="D83" s="15" t="n"/>
      <c r="E83" s="15" t="n"/>
      <c r="F83" s="15" t="n"/>
      <c r="G83" s="15" t="n"/>
      <c r="H83" s="16" t="n"/>
      <c r="I83" s="15" t="n"/>
      <c r="J83" s="16" t="n"/>
      <c r="K83" s="17" t="n"/>
      <c r="L83" s="16" t="n"/>
      <c r="M83" s="17" t="n"/>
      <c r="N83" s="15" t="n"/>
      <c r="O83" s="15" t="n"/>
      <c r="P83" s="15" t="n"/>
      <c r="Q83" s="10">
        <f>IF($A83="","",IF($H83="","",IFERROR($H83*Assumptions!$B$4,"")))</f>
        <v/>
      </c>
      <c r="R83" s="10">
        <f>IF($A83="","",IF($I83="",0,IF(OR($J83="",$K83=""),"",IFERROR($J83*$K83,""))))</f>
        <v/>
      </c>
      <c r="S83" s="10">
        <f>IF($A83="","",IF($L83="",0,IFERROR($L83*Assumptions!$B$5,"")))</f>
        <v/>
      </c>
      <c r="T83" s="10">
        <f>IF(OR($A83="",$B83="",$C83="",$E83="",$H83=""),"",IF(AND($I83&lt;&gt;"",$R83=""),"",IFERROR(SUM($Q83:$S83,$M83),"")))</f>
        <v/>
      </c>
      <c r="U83" s="10">
        <f>IF($T83="","",IFERROR($T83*Assumptions!$B$6,""))</f>
        <v/>
      </c>
      <c r="V83" s="10">
        <f>IF($T83="","",IFERROR(SUM($T83:$U83),""))</f>
        <v/>
      </c>
      <c r="W83" s="10">
        <f>IF($V83="","",IFERROR($V83*Assumptions!$B$7,""))</f>
        <v/>
      </c>
      <c r="X83" s="10">
        <f>IF($V83="","",IFERROR(SUM($V83:$W83),""))</f>
        <v/>
      </c>
      <c r="Y83" s="10">
        <f>IF($X83="","",IF($N83="","",IF($N83="Yes",IFERROR($X83*Assumptions!$B$8,""),0)))</f>
        <v/>
      </c>
      <c r="Z83" s="10">
        <f>IF(OR($X83="",$Y83=""),"",IFERROR($X83+$Y83,""))</f>
        <v/>
      </c>
      <c r="AA83" s="10">
        <f>IF(OR($X83="",$V83=""),"",IFERROR($X83-$V83,""))</f>
        <v/>
      </c>
      <c r="AB83" s="18">
        <f>IF(OR($AA83="",$X83=""),"",IFERROR($AA83/$X83,""))</f>
        <v/>
      </c>
      <c r="AC83" s="19">
        <f>IF(COUNTA($A83:$P83)=0,"",IF(OR($A83="",$B83="",$C83="",$D83="",$E83="",$F83="",$G83="",$H83="",$N83="",$O83="",$P83=""),"Check inputs",IF(OR(AND($I83="",OR($J83&lt;&gt;"",$K83&lt;&gt;"")),AND($I83&lt;&gt;"",OR($J83="",$K83=""))),"Check product inputs",IF(OR($H83&gt;Assumptions!$B$11,$J83&gt;Assumptions!$B$12,$K83&gt;Assumptions!$B$15,$L83&gt;Assumptions!$B$13,$M83&gt;Assumptions!$B$14),"Check limits",IF($AB83="","Check calculation",IF($AB83&lt;Assumptions!$B$9,"Check margin",IF($Z83&gt;Assumptions!$B$10,"Review amount","Ready for review")))))))</f>
        <v/>
      </c>
      <c r="AE83">
        <f>""</f>
        <v/>
      </c>
      <c r="AF83">
        <f>""</f>
        <v/>
      </c>
      <c r="AG83">
        <f>""</f>
        <v/>
      </c>
      <c r="AH83">
        <f>""</f>
        <v/>
      </c>
      <c r="AI83">
        <f>""</f>
        <v/>
      </c>
      <c r="AJ83">
        <f>""</f>
        <v/>
      </c>
      <c r="AK83">
        <f>""</f>
        <v/>
      </c>
      <c r="AL83">
        <f>""</f>
        <v/>
      </c>
    </row>
    <row r="84" ht="22" customHeight="1">
      <c r="A84" s="25" t="n"/>
      <c r="B84" s="15" t="n"/>
      <c r="C84" s="15" t="n"/>
      <c r="D84" s="15" t="n"/>
      <c r="E84" s="15" t="n"/>
      <c r="F84" s="15" t="n"/>
      <c r="G84" s="15" t="n"/>
      <c r="H84" s="16" t="n"/>
      <c r="I84" s="15" t="n"/>
      <c r="J84" s="16" t="n"/>
      <c r="K84" s="17" t="n"/>
      <c r="L84" s="16" t="n"/>
      <c r="M84" s="17" t="n"/>
      <c r="N84" s="15" t="n"/>
      <c r="O84" s="15" t="n"/>
      <c r="P84" s="15" t="n"/>
      <c r="Q84" s="6">
        <f>IF($A84="","",IF($H84="","",IFERROR($H84*Assumptions!$B$4,"")))</f>
        <v/>
      </c>
      <c r="R84" s="6">
        <f>IF($A84="","",IF($I84="",0,IF(OR($J84="",$K84=""),"",IFERROR($J84*$K84,""))))</f>
        <v/>
      </c>
      <c r="S84" s="6">
        <f>IF($A84="","",IF($L84="",0,IFERROR($L84*Assumptions!$B$5,"")))</f>
        <v/>
      </c>
      <c r="T84" s="6">
        <f>IF(OR($A84="",$B84="",$C84="",$E84="",$H84=""),"",IF(AND($I84&lt;&gt;"",$R84=""),"",IFERROR(SUM($Q84:$S84,$M84),"")))</f>
        <v/>
      </c>
      <c r="U84" s="6">
        <f>IF($T84="","",IFERROR($T84*Assumptions!$B$6,""))</f>
        <v/>
      </c>
      <c r="V84" s="6">
        <f>IF($T84="","",IFERROR(SUM($T84:$U84),""))</f>
        <v/>
      </c>
      <c r="W84" s="6">
        <f>IF($V84="","",IFERROR($V84*Assumptions!$B$7,""))</f>
        <v/>
      </c>
      <c r="X84" s="6">
        <f>IF($V84="","",IFERROR(SUM($V84:$W84),""))</f>
        <v/>
      </c>
      <c r="Y84" s="6">
        <f>IF($X84="","",IF($N84="","",IF($N84="Yes",IFERROR($X84*Assumptions!$B$8,""),0)))</f>
        <v/>
      </c>
      <c r="Z84" s="6">
        <f>IF(OR($X84="",$Y84=""),"",IFERROR($X84+$Y84,""))</f>
        <v/>
      </c>
      <c r="AA84" s="6">
        <f>IF(OR($X84="",$V84=""),"",IFERROR($X84-$V84,""))</f>
        <v/>
      </c>
      <c r="AB84" s="11">
        <f>IF(OR($AA84="",$X84=""),"",IFERROR($AA84/$X84,""))</f>
        <v/>
      </c>
      <c r="AC84" s="20">
        <f>IF(COUNTA($A84:$P84)=0,"",IF(OR($A84="",$B84="",$C84="",$D84="",$E84="",$F84="",$G84="",$H84="",$N84="",$O84="",$P84=""),"Check inputs",IF(OR(AND($I84="",OR($J84&lt;&gt;"",$K84&lt;&gt;"")),AND($I84&lt;&gt;"",OR($J84="",$K84=""))),"Check product inputs",IF(OR($H84&gt;Assumptions!$B$11,$J84&gt;Assumptions!$B$12,$K84&gt;Assumptions!$B$15,$L84&gt;Assumptions!$B$13,$M84&gt;Assumptions!$B$14),"Check limits",IF($AB84="","Check calculation",IF($AB84&lt;Assumptions!$B$9,"Check margin",IF($Z84&gt;Assumptions!$B$10,"Review amount","Ready for review")))))))</f>
        <v/>
      </c>
      <c r="AE84">
        <f>""</f>
        <v/>
      </c>
      <c r="AF84">
        <f>""</f>
        <v/>
      </c>
      <c r="AG84">
        <f>""</f>
        <v/>
      </c>
      <c r="AH84">
        <f>""</f>
        <v/>
      </c>
      <c r="AI84">
        <f>""</f>
        <v/>
      </c>
      <c r="AJ84">
        <f>""</f>
        <v/>
      </c>
      <c r="AK84">
        <f>""</f>
        <v/>
      </c>
      <c r="AL84">
        <f>""</f>
        <v/>
      </c>
    </row>
    <row r="85" ht="22" customHeight="1">
      <c r="A85" s="25" t="n"/>
      <c r="B85" s="15" t="n"/>
      <c r="C85" s="15" t="n"/>
      <c r="D85" s="15" t="n"/>
      <c r="E85" s="15" t="n"/>
      <c r="F85" s="15" t="n"/>
      <c r="G85" s="15" t="n"/>
      <c r="H85" s="16" t="n"/>
      <c r="I85" s="15" t="n"/>
      <c r="J85" s="16" t="n"/>
      <c r="K85" s="17" t="n"/>
      <c r="L85" s="16" t="n"/>
      <c r="M85" s="17" t="n"/>
      <c r="N85" s="15" t="n"/>
      <c r="O85" s="15" t="n"/>
      <c r="P85" s="15" t="n"/>
      <c r="Q85" s="10">
        <f>IF($A85="","",IF($H85="","",IFERROR($H85*Assumptions!$B$4,"")))</f>
        <v/>
      </c>
      <c r="R85" s="10">
        <f>IF($A85="","",IF($I85="",0,IF(OR($J85="",$K85=""),"",IFERROR($J85*$K85,""))))</f>
        <v/>
      </c>
      <c r="S85" s="10">
        <f>IF($A85="","",IF($L85="",0,IFERROR($L85*Assumptions!$B$5,"")))</f>
        <v/>
      </c>
      <c r="T85" s="10">
        <f>IF(OR($A85="",$B85="",$C85="",$E85="",$H85=""),"",IF(AND($I85&lt;&gt;"",$R85=""),"",IFERROR(SUM($Q85:$S85,$M85),"")))</f>
        <v/>
      </c>
      <c r="U85" s="10">
        <f>IF($T85="","",IFERROR($T85*Assumptions!$B$6,""))</f>
        <v/>
      </c>
      <c r="V85" s="10">
        <f>IF($T85="","",IFERROR(SUM($T85:$U85),""))</f>
        <v/>
      </c>
      <c r="W85" s="10">
        <f>IF($V85="","",IFERROR($V85*Assumptions!$B$7,""))</f>
        <v/>
      </c>
      <c r="X85" s="10">
        <f>IF($V85="","",IFERROR(SUM($V85:$W85),""))</f>
        <v/>
      </c>
      <c r="Y85" s="10">
        <f>IF($X85="","",IF($N85="","",IF($N85="Yes",IFERROR($X85*Assumptions!$B$8,""),0)))</f>
        <v/>
      </c>
      <c r="Z85" s="10">
        <f>IF(OR($X85="",$Y85=""),"",IFERROR($X85+$Y85,""))</f>
        <v/>
      </c>
      <c r="AA85" s="10">
        <f>IF(OR($X85="",$V85=""),"",IFERROR($X85-$V85,""))</f>
        <v/>
      </c>
      <c r="AB85" s="18">
        <f>IF(OR($AA85="",$X85=""),"",IFERROR($AA85/$X85,""))</f>
        <v/>
      </c>
      <c r="AC85" s="19">
        <f>IF(COUNTA($A85:$P85)=0,"",IF(OR($A85="",$B85="",$C85="",$D85="",$E85="",$F85="",$G85="",$H85="",$N85="",$O85="",$P85=""),"Check inputs",IF(OR(AND($I85="",OR($J85&lt;&gt;"",$K85&lt;&gt;"")),AND($I85&lt;&gt;"",OR($J85="",$K85=""))),"Check product inputs",IF(OR($H85&gt;Assumptions!$B$11,$J85&gt;Assumptions!$B$12,$K85&gt;Assumptions!$B$15,$L85&gt;Assumptions!$B$13,$M85&gt;Assumptions!$B$14),"Check limits",IF($AB85="","Check calculation",IF($AB85&lt;Assumptions!$B$9,"Check margin",IF($Z85&gt;Assumptions!$B$10,"Review amount","Ready for review")))))))</f>
        <v/>
      </c>
      <c r="AE85">
        <f>""</f>
        <v/>
      </c>
      <c r="AF85">
        <f>""</f>
        <v/>
      </c>
      <c r="AG85">
        <f>""</f>
        <v/>
      </c>
      <c r="AH85">
        <f>""</f>
        <v/>
      </c>
      <c r="AI85">
        <f>""</f>
        <v/>
      </c>
      <c r="AJ85">
        <f>""</f>
        <v/>
      </c>
      <c r="AK85">
        <f>""</f>
        <v/>
      </c>
      <c r="AL85">
        <f>""</f>
        <v/>
      </c>
    </row>
    <row r="86" ht="22" customHeight="1">
      <c r="A86" s="25" t="n"/>
      <c r="B86" s="15" t="n"/>
      <c r="C86" s="15" t="n"/>
      <c r="D86" s="15" t="n"/>
      <c r="E86" s="15" t="n"/>
      <c r="F86" s="15" t="n"/>
      <c r="G86" s="15" t="n"/>
      <c r="H86" s="16" t="n"/>
      <c r="I86" s="15" t="n"/>
      <c r="J86" s="16" t="n"/>
      <c r="K86" s="17" t="n"/>
      <c r="L86" s="16" t="n"/>
      <c r="M86" s="17" t="n"/>
      <c r="N86" s="15" t="n"/>
      <c r="O86" s="15" t="n"/>
      <c r="P86" s="15" t="n"/>
      <c r="Q86" s="6">
        <f>IF($A86="","",IF($H86="","",IFERROR($H86*Assumptions!$B$4,"")))</f>
        <v/>
      </c>
      <c r="R86" s="6">
        <f>IF($A86="","",IF($I86="",0,IF(OR($J86="",$K86=""),"",IFERROR($J86*$K86,""))))</f>
        <v/>
      </c>
      <c r="S86" s="6">
        <f>IF($A86="","",IF($L86="",0,IFERROR($L86*Assumptions!$B$5,"")))</f>
        <v/>
      </c>
      <c r="T86" s="6">
        <f>IF(OR($A86="",$B86="",$C86="",$E86="",$H86=""),"",IF(AND($I86&lt;&gt;"",$R86=""),"",IFERROR(SUM($Q86:$S86,$M86),"")))</f>
        <v/>
      </c>
      <c r="U86" s="6">
        <f>IF($T86="","",IFERROR($T86*Assumptions!$B$6,""))</f>
        <v/>
      </c>
      <c r="V86" s="6">
        <f>IF($T86="","",IFERROR(SUM($T86:$U86),""))</f>
        <v/>
      </c>
      <c r="W86" s="6">
        <f>IF($V86="","",IFERROR($V86*Assumptions!$B$7,""))</f>
        <v/>
      </c>
      <c r="X86" s="6">
        <f>IF($V86="","",IFERROR(SUM($V86:$W86),""))</f>
        <v/>
      </c>
      <c r="Y86" s="6">
        <f>IF($X86="","",IF($N86="","",IF($N86="Yes",IFERROR($X86*Assumptions!$B$8,""),0)))</f>
        <v/>
      </c>
      <c r="Z86" s="6">
        <f>IF(OR($X86="",$Y86=""),"",IFERROR($X86+$Y86,""))</f>
        <v/>
      </c>
      <c r="AA86" s="6">
        <f>IF(OR($X86="",$V86=""),"",IFERROR($X86-$V86,""))</f>
        <v/>
      </c>
      <c r="AB86" s="11">
        <f>IF(OR($AA86="",$X86=""),"",IFERROR($AA86/$X86,""))</f>
        <v/>
      </c>
      <c r="AC86" s="20">
        <f>IF(COUNTA($A86:$P86)=0,"",IF(OR($A86="",$B86="",$C86="",$D86="",$E86="",$F86="",$G86="",$H86="",$N86="",$O86="",$P86=""),"Check inputs",IF(OR(AND($I86="",OR($J86&lt;&gt;"",$K86&lt;&gt;"")),AND($I86&lt;&gt;"",OR($J86="",$K86=""))),"Check product inputs",IF(OR($H86&gt;Assumptions!$B$11,$J86&gt;Assumptions!$B$12,$K86&gt;Assumptions!$B$15,$L86&gt;Assumptions!$B$13,$M86&gt;Assumptions!$B$14),"Check limits",IF($AB86="","Check calculation",IF($AB86&lt;Assumptions!$B$9,"Check margin",IF($Z86&gt;Assumptions!$B$10,"Review amount","Ready for review")))))))</f>
        <v/>
      </c>
      <c r="AE86">
        <f>""</f>
        <v/>
      </c>
      <c r="AF86">
        <f>""</f>
        <v/>
      </c>
      <c r="AG86">
        <f>""</f>
        <v/>
      </c>
      <c r="AH86">
        <f>""</f>
        <v/>
      </c>
      <c r="AI86">
        <f>""</f>
        <v/>
      </c>
      <c r="AJ86">
        <f>""</f>
        <v/>
      </c>
      <c r="AK86">
        <f>""</f>
        <v/>
      </c>
      <c r="AL86">
        <f>""</f>
        <v/>
      </c>
    </row>
    <row r="87" ht="22" customHeight="1">
      <c r="A87" s="25" t="n"/>
      <c r="B87" s="15" t="n"/>
      <c r="C87" s="15" t="n"/>
      <c r="D87" s="15" t="n"/>
      <c r="E87" s="15" t="n"/>
      <c r="F87" s="15" t="n"/>
      <c r="G87" s="15" t="n"/>
      <c r="H87" s="16" t="n"/>
      <c r="I87" s="15" t="n"/>
      <c r="J87" s="16" t="n"/>
      <c r="K87" s="17" t="n"/>
      <c r="L87" s="16" t="n"/>
      <c r="M87" s="17" t="n"/>
      <c r="N87" s="15" t="n"/>
      <c r="O87" s="15" t="n"/>
      <c r="P87" s="15" t="n"/>
      <c r="Q87" s="10">
        <f>IF($A87="","",IF($H87="","",IFERROR($H87*Assumptions!$B$4,"")))</f>
        <v/>
      </c>
      <c r="R87" s="10">
        <f>IF($A87="","",IF($I87="",0,IF(OR($J87="",$K87=""),"",IFERROR($J87*$K87,""))))</f>
        <v/>
      </c>
      <c r="S87" s="10">
        <f>IF($A87="","",IF($L87="",0,IFERROR($L87*Assumptions!$B$5,"")))</f>
        <v/>
      </c>
      <c r="T87" s="10">
        <f>IF(OR($A87="",$B87="",$C87="",$E87="",$H87=""),"",IF(AND($I87&lt;&gt;"",$R87=""),"",IFERROR(SUM($Q87:$S87,$M87),"")))</f>
        <v/>
      </c>
      <c r="U87" s="10">
        <f>IF($T87="","",IFERROR($T87*Assumptions!$B$6,""))</f>
        <v/>
      </c>
      <c r="V87" s="10">
        <f>IF($T87="","",IFERROR(SUM($T87:$U87),""))</f>
        <v/>
      </c>
      <c r="W87" s="10">
        <f>IF($V87="","",IFERROR($V87*Assumptions!$B$7,""))</f>
        <v/>
      </c>
      <c r="X87" s="10">
        <f>IF($V87="","",IFERROR(SUM($V87:$W87),""))</f>
        <v/>
      </c>
      <c r="Y87" s="10">
        <f>IF($X87="","",IF($N87="","",IF($N87="Yes",IFERROR($X87*Assumptions!$B$8,""),0)))</f>
        <v/>
      </c>
      <c r="Z87" s="10">
        <f>IF(OR($X87="",$Y87=""),"",IFERROR($X87+$Y87,""))</f>
        <v/>
      </c>
      <c r="AA87" s="10">
        <f>IF(OR($X87="",$V87=""),"",IFERROR($X87-$V87,""))</f>
        <v/>
      </c>
      <c r="AB87" s="18">
        <f>IF(OR($AA87="",$X87=""),"",IFERROR($AA87/$X87,""))</f>
        <v/>
      </c>
      <c r="AC87" s="19">
        <f>IF(COUNTA($A87:$P87)=0,"",IF(OR($A87="",$B87="",$C87="",$D87="",$E87="",$F87="",$G87="",$H87="",$N87="",$O87="",$P87=""),"Check inputs",IF(OR(AND($I87="",OR($J87&lt;&gt;"",$K87&lt;&gt;"")),AND($I87&lt;&gt;"",OR($J87="",$K87=""))),"Check product inputs",IF(OR($H87&gt;Assumptions!$B$11,$J87&gt;Assumptions!$B$12,$K87&gt;Assumptions!$B$15,$L87&gt;Assumptions!$B$13,$M87&gt;Assumptions!$B$14),"Check limits",IF($AB87="","Check calculation",IF($AB87&lt;Assumptions!$B$9,"Check margin",IF($Z87&gt;Assumptions!$B$10,"Review amount","Ready for review")))))))</f>
        <v/>
      </c>
      <c r="AE87">
        <f>""</f>
        <v/>
      </c>
      <c r="AF87">
        <f>""</f>
        <v/>
      </c>
      <c r="AG87">
        <f>""</f>
        <v/>
      </c>
      <c r="AH87">
        <f>""</f>
        <v/>
      </c>
      <c r="AI87">
        <f>""</f>
        <v/>
      </c>
      <c r="AJ87">
        <f>""</f>
        <v/>
      </c>
      <c r="AK87">
        <f>""</f>
        <v/>
      </c>
      <c r="AL87">
        <f>""</f>
        <v/>
      </c>
    </row>
    <row r="88" ht="22" customHeight="1">
      <c r="A88" s="25" t="n"/>
      <c r="B88" s="15" t="n"/>
      <c r="C88" s="15" t="n"/>
      <c r="D88" s="15" t="n"/>
      <c r="E88" s="15" t="n"/>
      <c r="F88" s="15" t="n"/>
      <c r="G88" s="15" t="n"/>
      <c r="H88" s="16" t="n"/>
      <c r="I88" s="15" t="n"/>
      <c r="J88" s="16" t="n"/>
      <c r="K88" s="17" t="n"/>
      <c r="L88" s="16" t="n"/>
      <c r="M88" s="17" t="n"/>
      <c r="N88" s="15" t="n"/>
      <c r="O88" s="15" t="n"/>
      <c r="P88" s="15" t="n"/>
      <c r="Q88" s="6">
        <f>IF($A88="","",IF($H88="","",IFERROR($H88*Assumptions!$B$4,"")))</f>
        <v/>
      </c>
      <c r="R88" s="6">
        <f>IF($A88="","",IF($I88="",0,IF(OR($J88="",$K88=""),"",IFERROR($J88*$K88,""))))</f>
        <v/>
      </c>
      <c r="S88" s="6">
        <f>IF($A88="","",IF($L88="",0,IFERROR($L88*Assumptions!$B$5,"")))</f>
        <v/>
      </c>
      <c r="T88" s="6">
        <f>IF(OR($A88="",$B88="",$C88="",$E88="",$H88=""),"",IF(AND($I88&lt;&gt;"",$R88=""),"",IFERROR(SUM($Q88:$S88,$M88),"")))</f>
        <v/>
      </c>
      <c r="U88" s="6">
        <f>IF($T88="","",IFERROR($T88*Assumptions!$B$6,""))</f>
        <v/>
      </c>
      <c r="V88" s="6">
        <f>IF($T88="","",IFERROR(SUM($T88:$U88),""))</f>
        <v/>
      </c>
      <c r="W88" s="6">
        <f>IF($V88="","",IFERROR($V88*Assumptions!$B$7,""))</f>
        <v/>
      </c>
      <c r="X88" s="6">
        <f>IF($V88="","",IFERROR(SUM($V88:$W88),""))</f>
        <v/>
      </c>
      <c r="Y88" s="6">
        <f>IF($X88="","",IF($N88="","",IF($N88="Yes",IFERROR($X88*Assumptions!$B$8,""),0)))</f>
        <v/>
      </c>
      <c r="Z88" s="6">
        <f>IF(OR($X88="",$Y88=""),"",IFERROR($X88+$Y88,""))</f>
        <v/>
      </c>
      <c r="AA88" s="6">
        <f>IF(OR($X88="",$V88=""),"",IFERROR($X88-$V88,""))</f>
        <v/>
      </c>
      <c r="AB88" s="11">
        <f>IF(OR($AA88="",$X88=""),"",IFERROR($AA88/$X88,""))</f>
        <v/>
      </c>
      <c r="AC88" s="20">
        <f>IF(COUNTA($A88:$P88)=0,"",IF(OR($A88="",$B88="",$C88="",$D88="",$E88="",$F88="",$G88="",$H88="",$N88="",$O88="",$P88=""),"Check inputs",IF(OR(AND($I88="",OR($J88&lt;&gt;"",$K88&lt;&gt;"")),AND($I88&lt;&gt;"",OR($J88="",$K88=""))),"Check product inputs",IF(OR($H88&gt;Assumptions!$B$11,$J88&gt;Assumptions!$B$12,$K88&gt;Assumptions!$B$15,$L88&gt;Assumptions!$B$13,$M88&gt;Assumptions!$B$14),"Check limits",IF($AB88="","Check calculation",IF($AB88&lt;Assumptions!$B$9,"Check margin",IF($Z88&gt;Assumptions!$B$10,"Review amount","Ready for review")))))))</f>
        <v/>
      </c>
      <c r="AE88">
        <f>""</f>
        <v/>
      </c>
      <c r="AF88">
        <f>""</f>
        <v/>
      </c>
      <c r="AG88">
        <f>""</f>
        <v/>
      </c>
      <c r="AH88">
        <f>""</f>
        <v/>
      </c>
      <c r="AI88">
        <f>""</f>
        <v/>
      </c>
      <c r="AJ88">
        <f>""</f>
        <v/>
      </c>
      <c r="AK88">
        <f>""</f>
        <v/>
      </c>
      <c r="AL88">
        <f>""</f>
        <v/>
      </c>
    </row>
    <row r="89" ht="22" customHeight="1">
      <c r="A89" s="25" t="n"/>
      <c r="B89" s="15" t="n"/>
      <c r="C89" s="15" t="n"/>
      <c r="D89" s="15" t="n"/>
      <c r="E89" s="15" t="n"/>
      <c r="F89" s="15" t="n"/>
      <c r="G89" s="15" t="n"/>
      <c r="H89" s="16" t="n"/>
      <c r="I89" s="15" t="n"/>
      <c r="J89" s="16" t="n"/>
      <c r="K89" s="17" t="n"/>
      <c r="L89" s="16" t="n"/>
      <c r="M89" s="17" t="n"/>
      <c r="N89" s="15" t="n"/>
      <c r="O89" s="15" t="n"/>
      <c r="P89" s="15" t="n"/>
      <c r="Q89" s="10">
        <f>IF($A89="","",IF($H89="","",IFERROR($H89*Assumptions!$B$4,"")))</f>
        <v/>
      </c>
      <c r="R89" s="10">
        <f>IF($A89="","",IF($I89="",0,IF(OR($J89="",$K89=""),"",IFERROR($J89*$K89,""))))</f>
        <v/>
      </c>
      <c r="S89" s="10">
        <f>IF($A89="","",IF($L89="",0,IFERROR($L89*Assumptions!$B$5,"")))</f>
        <v/>
      </c>
      <c r="T89" s="10">
        <f>IF(OR($A89="",$B89="",$C89="",$E89="",$H89=""),"",IF(AND($I89&lt;&gt;"",$R89=""),"",IFERROR(SUM($Q89:$S89,$M89),"")))</f>
        <v/>
      </c>
      <c r="U89" s="10">
        <f>IF($T89="","",IFERROR($T89*Assumptions!$B$6,""))</f>
        <v/>
      </c>
      <c r="V89" s="10">
        <f>IF($T89="","",IFERROR(SUM($T89:$U89),""))</f>
        <v/>
      </c>
      <c r="W89" s="10">
        <f>IF($V89="","",IFERROR($V89*Assumptions!$B$7,""))</f>
        <v/>
      </c>
      <c r="X89" s="10">
        <f>IF($V89="","",IFERROR(SUM($V89:$W89),""))</f>
        <v/>
      </c>
      <c r="Y89" s="10">
        <f>IF($X89="","",IF($N89="","",IF($N89="Yes",IFERROR($X89*Assumptions!$B$8,""),0)))</f>
        <v/>
      </c>
      <c r="Z89" s="10">
        <f>IF(OR($X89="",$Y89=""),"",IFERROR($X89+$Y89,""))</f>
        <v/>
      </c>
      <c r="AA89" s="10">
        <f>IF(OR($X89="",$V89=""),"",IFERROR($X89-$V89,""))</f>
        <v/>
      </c>
      <c r="AB89" s="18">
        <f>IF(OR($AA89="",$X89=""),"",IFERROR($AA89/$X89,""))</f>
        <v/>
      </c>
      <c r="AC89" s="19">
        <f>IF(COUNTA($A89:$P89)=0,"",IF(OR($A89="",$B89="",$C89="",$D89="",$E89="",$F89="",$G89="",$H89="",$N89="",$O89="",$P89=""),"Check inputs",IF(OR(AND($I89="",OR($J89&lt;&gt;"",$K89&lt;&gt;"")),AND($I89&lt;&gt;"",OR($J89="",$K89=""))),"Check product inputs",IF(OR($H89&gt;Assumptions!$B$11,$J89&gt;Assumptions!$B$12,$K89&gt;Assumptions!$B$15,$L89&gt;Assumptions!$B$13,$M89&gt;Assumptions!$B$14),"Check limits",IF($AB89="","Check calculation",IF($AB89&lt;Assumptions!$B$9,"Check margin",IF($Z89&gt;Assumptions!$B$10,"Review amount","Ready for review")))))))</f>
        <v/>
      </c>
      <c r="AE89">
        <f>""</f>
        <v/>
      </c>
      <c r="AF89">
        <f>""</f>
        <v/>
      </c>
      <c r="AG89">
        <f>""</f>
        <v/>
      </c>
      <c r="AH89">
        <f>""</f>
        <v/>
      </c>
      <c r="AI89">
        <f>""</f>
        <v/>
      </c>
      <c r="AJ89">
        <f>""</f>
        <v/>
      </c>
      <c r="AK89">
        <f>""</f>
        <v/>
      </c>
      <c r="AL89">
        <f>""</f>
        <v/>
      </c>
    </row>
    <row r="90" ht="22" customHeight="1">
      <c r="A90" s="25" t="n"/>
      <c r="B90" s="15" t="n"/>
      <c r="C90" s="15" t="n"/>
      <c r="D90" s="15" t="n"/>
      <c r="E90" s="15" t="n"/>
      <c r="F90" s="15" t="n"/>
      <c r="G90" s="15" t="n"/>
      <c r="H90" s="16" t="n"/>
      <c r="I90" s="15" t="n"/>
      <c r="J90" s="16" t="n"/>
      <c r="K90" s="17" t="n"/>
      <c r="L90" s="16" t="n"/>
      <c r="M90" s="17" t="n"/>
      <c r="N90" s="15" t="n"/>
      <c r="O90" s="15" t="n"/>
      <c r="P90" s="15" t="n"/>
      <c r="Q90" s="6">
        <f>IF($A90="","",IF($H90="","",IFERROR($H90*Assumptions!$B$4,"")))</f>
        <v/>
      </c>
      <c r="R90" s="6">
        <f>IF($A90="","",IF($I90="",0,IF(OR($J90="",$K90=""),"",IFERROR($J90*$K90,""))))</f>
        <v/>
      </c>
      <c r="S90" s="6">
        <f>IF($A90="","",IF($L90="",0,IFERROR($L90*Assumptions!$B$5,"")))</f>
        <v/>
      </c>
      <c r="T90" s="6">
        <f>IF(OR($A90="",$B90="",$C90="",$E90="",$H90=""),"",IF(AND($I90&lt;&gt;"",$R90=""),"",IFERROR(SUM($Q90:$S90,$M90),"")))</f>
        <v/>
      </c>
      <c r="U90" s="6">
        <f>IF($T90="","",IFERROR($T90*Assumptions!$B$6,""))</f>
        <v/>
      </c>
      <c r="V90" s="6">
        <f>IF($T90="","",IFERROR(SUM($T90:$U90),""))</f>
        <v/>
      </c>
      <c r="W90" s="6">
        <f>IF($V90="","",IFERROR($V90*Assumptions!$B$7,""))</f>
        <v/>
      </c>
      <c r="X90" s="6">
        <f>IF($V90="","",IFERROR(SUM($V90:$W90),""))</f>
        <v/>
      </c>
      <c r="Y90" s="6">
        <f>IF($X90="","",IF($N90="","",IF($N90="Yes",IFERROR($X90*Assumptions!$B$8,""),0)))</f>
        <v/>
      </c>
      <c r="Z90" s="6">
        <f>IF(OR($X90="",$Y90=""),"",IFERROR($X90+$Y90,""))</f>
        <v/>
      </c>
      <c r="AA90" s="6">
        <f>IF(OR($X90="",$V90=""),"",IFERROR($X90-$V90,""))</f>
        <v/>
      </c>
      <c r="AB90" s="11">
        <f>IF(OR($AA90="",$X90=""),"",IFERROR($AA90/$X90,""))</f>
        <v/>
      </c>
      <c r="AC90" s="20">
        <f>IF(COUNTA($A90:$P90)=0,"",IF(OR($A90="",$B90="",$C90="",$D90="",$E90="",$F90="",$G90="",$H90="",$N90="",$O90="",$P90=""),"Check inputs",IF(OR(AND($I90="",OR($J90&lt;&gt;"",$K90&lt;&gt;"")),AND($I90&lt;&gt;"",OR($J90="",$K90=""))),"Check product inputs",IF(OR($H90&gt;Assumptions!$B$11,$J90&gt;Assumptions!$B$12,$K90&gt;Assumptions!$B$15,$L90&gt;Assumptions!$B$13,$M90&gt;Assumptions!$B$14),"Check limits",IF($AB90="","Check calculation",IF($AB90&lt;Assumptions!$B$9,"Check margin",IF($Z90&gt;Assumptions!$B$10,"Review amount","Ready for review")))))))</f>
        <v/>
      </c>
      <c r="AE90">
        <f>""</f>
        <v/>
      </c>
      <c r="AF90">
        <f>""</f>
        <v/>
      </c>
      <c r="AG90">
        <f>""</f>
        <v/>
      </c>
      <c r="AH90">
        <f>""</f>
        <v/>
      </c>
      <c r="AI90">
        <f>""</f>
        <v/>
      </c>
      <c r="AJ90">
        <f>""</f>
        <v/>
      </c>
      <c r="AK90">
        <f>""</f>
        <v/>
      </c>
      <c r="AL90">
        <f>""</f>
        <v/>
      </c>
    </row>
    <row r="91" ht="22" customHeight="1">
      <c r="A91" s="25" t="n"/>
      <c r="B91" s="15" t="n"/>
      <c r="C91" s="15" t="n"/>
      <c r="D91" s="15" t="n"/>
      <c r="E91" s="15" t="n"/>
      <c r="F91" s="15" t="n"/>
      <c r="G91" s="15" t="n"/>
      <c r="H91" s="16" t="n"/>
      <c r="I91" s="15" t="n"/>
      <c r="J91" s="16" t="n"/>
      <c r="K91" s="17" t="n"/>
      <c r="L91" s="16" t="n"/>
      <c r="M91" s="17" t="n"/>
      <c r="N91" s="15" t="n"/>
      <c r="O91" s="15" t="n"/>
      <c r="P91" s="15" t="n"/>
      <c r="Q91" s="10">
        <f>IF($A91="","",IF($H91="","",IFERROR($H91*Assumptions!$B$4,"")))</f>
        <v/>
      </c>
      <c r="R91" s="10">
        <f>IF($A91="","",IF($I91="",0,IF(OR($J91="",$K91=""),"",IFERROR($J91*$K91,""))))</f>
        <v/>
      </c>
      <c r="S91" s="10">
        <f>IF($A91="","",IF($L91="",0,IFERROR($L91*Assumptions!$B$5,"")))</f>
        <v/>
      </c>
      <c r="T91" s="10">
        <f>IF(OR($A91="",$B91="",$C91="",$E91="",$H91=""),"",IF(AND($I91&lt;&gt;"",$R91=""),"",IFERROR(SUM($Q91:$S91,$M91),"")))</f>
        <v/>
      </c>
      <c r="U91" s="10">
        <f>IF($T91="","",IFERROR($T91*Assumptions!$B$6,""))</f>
        <v/>
      </c>
      <c r="V91" s="10">
        <f>IF($T91="","",IFERROR(SUM($T91:$U91),""))</f>
        <v/>
      </c>
      <c r="W91" s="10">
        <f>IF($V91="","",IFERROR($V91*Assumptions!$B$7,""))</f>
        <v/>
      </c>
      <c r="X91" s="10">
        <f>IF($V91="","",IFERROR(SUM($V91:$W91),""))</f>
        <v/>
      </c>
      <c r="Y91" s="10">
        <f>IF($X91="","",IF($N91="","",IF($N91="Yes",IFERROR($X91*Assumptions!$B$8,""),0)))</f>
        <v/>
      </c>
      <c r="Z91" s="10">
        <f>IF(OR($X91="",$Y91=""),"",IFERROR($X91+$Y91,""))</f>
        <v/>
      </c>
      <c r="AA91" s="10">
        <f>IF(OR($X91="",$V91=""),"",IFERROR($X91-$V91,""))</f>
        <v/>
      </c>
      <c r="AB91" s="18">
        <f>IF(OR($AA91="",$X91=""),"",IFERROR($AA91/$X91,""))</f>
        <v/>
      </c>
      <c r="AC91" s="19">
        <f>IF(COUNTA($A91:$P91)=0,"",IF(OR($A91="",$B91="",$C91="",$D91="",$E91="",$F91="",$G91="",$H91="",$N91="",$O91="",$P91=""),"Check inputs",IF(OR(AND($I91="",OR($J91&lt;&gt;"",$K91&lt;&gt;"")),AND($I91&lt;&gt;"",OR($J91="",$K91=""))),"Check product inputs",IF(OR($H91&gt;Assumptions!$B$11,$J91&gt;Assumptions!$B$12,$K91&gt;Assumptions!$B$15,$L91&gt;Assumptions!$B$13,$M91&gt;Assumptions!$B$14),"Check limits",IF($AB91="","Check calculation",IF($AB91&lt;Assumptions!$B$9,"Check margin",IF($Z91&gt;Assumptions!$B$10,"Review amount","Ready for review")))))))</f>
        <v/>
      </c>
      <c r="AE91">
        <f>""</f>
        <v/>
      </c>
      <c r="AF91">
        <f>""</f>
        <v/>
      </c>
      <c r="AG91">
        <f>""</f>
        <v/>
      </c>
      <c r="AH91">
        <f>""</f>
        <v/>
      </c>
      <c r="AI91">
        <f>""</f>
        <v/>
      </c>
      <c r="AJ91">
        <f>""</f>
        <v/>
      </c>
      <c r="AK91">
        <f>""</f>
        <v/>
      </c>
      <c r="AL91">
        <f>""</f>
        <v/>
      </c>
    </row>
    <row r="92" ht="22" customHeight="1">
      <c r="A92" s="25" t="n"/>
      <c r="B92" s="15" t="n"/>
      <c r="C92" s="15" t="n"/>
      <c r="D92" s="15" t="n"/>
      <c r="E92" s="15" t="n"/>
      <c r="F92" s="15" t="n"/>
      <c r="G92" s="15" t="n"/>
      <c r="H92" s="16" t="n"/>
      <c r="I92" s="15" t="n"/>
      <c r="J92" s="16" t="n"/>
      <c r="K92" s="17" t="n"/>
      <c r="L92" s="16" t="n"/>
      <c r="M92" s="17" t="n"/>
      <c r="N92" s="15" t="n"/>
      <c r="O92" s="15" t="n"/>
      <c r="P92" s="15" t="n"/>
      <c r="Q92" s="6">
        <f>IF($A92="","",IF($H92="","",IFERROR($H92*Assumptions!$B$4,"")))</f>
        <v/>
      </c>
      <c r="R92" s="6">
        <f>IF($A92="","",IF($I92="",0,IF(OR($J92="",$K92=""),"",IFERROR($J92*$K92,""))))</f>
        <v/>
      </c>
      <c r="S92" s="6">
        <f>IF($A92="","",IF($L92="",0,IFERROR($L92*Assumptions!$B$5,"")))</f>
        <v/>
      </c>
      <c r="T92" s="6">
        <f>IF(OR($A92="",$B92="",$C92="",$E92="",$H92=""),"",IF(AND($I92&lt;&gt;"",$R92=""),"",IFERROR(SUM($Q92:$S92,$M92),"")))</f>
        <v/>
      </c>
      <c r="U92" s="6">
        <f>IF($T92="","",IFERROR($T92*Assumptions!$B$6,""))</f>
        <v/>
      </c>
      <c r="V92" s="6">
        <f>IF($T92="","",IFERROR(SUM($T92:$U92),""))</f>
        <v/>
      </c>
      <c r="W92" s="6">
        <f>IF($V92="","",IFERROR($V92*Assumptions!$B$7,""))</f>
        <v/>
      </c>
      <c r="X92" s="6">
        <f>IF($V92="","",IFERROR(SUM($V92:$W92),""))</f>
        <v/>
      </c>
      <c r="Y92" s="6">
        <f>IF($X92="","",IF($N92="","",IF($N92="Yes",IFERROR($X92*Assumptions!$B$8,""),0)))</f>
        <v/>
      </c>
      <c r="Z92" s="6">
        <f>IF(OR($X92="",$Y92=""),"",IFERROR($X92+$Y92,""))</f>
        <v/>
      </c>
      <c r="AA92" s="6">
        <f>IF(OR($X92="",$V92=""),"",IFERROR($X92-$V92,""))</f>
        <v/>
      </c>
      <c r="AB92" s="11">
        <f>IF(OR($AA92="",$X92=""),"",IFERROR($AA92/$X92,""))</f>
        <v/>
      </c>
      <c r="AC92" s="20">
        <f>IF(COUNTA($A92:$P92)=0,"",IF(OR($A92="",$B92="",$C92="",$D92="",$E92="",$F92="",$G92="",$H92="",$N92="",$O92="",$P92=""),"Check inputs",IF(OR(AND($I92="",OR($J92&lt;&gt;"",$K92&lt;&gt;"")),AND($I92&lt;&gt;"",OR($J92="",$K92=""))),"Check product inputs",IF(OR($H92&gt;Assumptions!$B$11,$J92&gt;Assumptions!$B$12,$K92&gt;Assumptions!$B$15,$L92&gt;Assumptions!$B$13,$M92&gt;Assumptions!$B$14),"Check limits",IF($AB92="","Check calculation",IF($AB92&lt;Assumptions!$B$9,"Check margin",IF($Z92&gt;Assumptions!$B$10,"Review amount","Ready for review")))))))</f>
        <v/>
      </c>
      <c r="AE92">
        <f>""</f>
        <v/>
      </c>
      <c r="AF92">
        <f>""</f>
        <v/>
      </c>
      <c r="AG92">
        <f>""</f>
        <v/>
      </c>
      <c r="AH92">
        <f>""</f>
        <v/>
      </c>
      <c r="AI92">
        <f>""</f>
        <v/>
      </c>
      <c r="AJ92">
        <f>""</f>
        <v/>
      </c>
      <c r="AK92">
        <f>""</f>
        <v/>
      </c>
      <c r="AL92">
        <f>""</f>
        <v/>
      </c>
    </row>
    <row r="93" ht="22" customHeight="1">
      <c r="A93" s="25" t="n"/>
      <c r="B93" s="15" t="n"/>
      <c r="C93" s="15" t="n"/>
      <c r="D93" s="15" t="n"/>
      <c r="E93" s="15" t="n"/>
      <c r="F93" s="15" t="n"/>
      <c r="G93" s="15" t="n"/>
      <c r="H93" s="16" t="n"/>
      <c r="I93" s="15" t="n"/>
      <c r="J93" s="16" t="n"/>
      <c r="K93" s="17" t="n"/>
      <c r="L93" s="16" t="n"/>
      <c r="M93" s="17" t="n"/>
      <c r="N93" s="15" t="n"/>
      <c r="O93" s="15" t="n"/>
      <c r="P93" s="15" t="n"/>
      <c r="Q93" s="10">
        <f>IF($A93="","",IF($H93="","",IFERROR($H93*Assumptions!$B$4,"")))</f>
        <v/>
      </c>
      <c r="R93" s="10">
        <f>IF($A93="","",IF($I93="",0,IF(OR($J93="",$K93=""),"",IFERROR($J93*$K93,""))))</f>
        <v/>
      </c>
      <c r="S93" s="10">
        <f>IF($A93="","",IF($L93="",0,IFERROR($L93*Assumptions!$B$5,"")))</f>
        <v/>
      </c>
      <c r="T93" s="10">
        <f>IF(OR($A93="",$B93="",$C93="",$E93="",$H93=""),"",IF(AND($I93&lt;&gt;"",$R93=""),"",IFERROR(SUM($Q93:$S93,$M93),"")))</f>
        <v/>
      </c>
      <c r="U93" s="10">
        <f>IF($T93="","",IFERROR($T93*Assumptions!$B$6,""))</f>
        <v/>
      </c>
      <c r="V93" s="10">
        <f>IF($T93="","",IFERROR(SUM($T93:$U93),""))</f>
        <v/>
      </c>
      <c r="W93" s="10">
        <f>IF($V93="","",IFERROR($V93*Assumptions!$B$7,""))</f>
        <v/>
      </c>
      <c r="X93" s="10">
        <f>IF($V93="","",IFERROR(SUM($V93:$W93),""))</f>
        <v/>
      </c>
      <c r="Y93" s="10">
        <f>IF($X93="","",IF($N93="","",IF($N93="Yes",IFERROR($X93*Assumptions!$B$8,""),0)))</f>
        <v/>
      </c>
      <c r="Z93" s="10">
        <f>IF(OR($X93="",$Y93=""),"",IFERROR($X93+$Y93,""))</f>
        <v/>
      </c>
      <c r="AA93" s="10">
        <f>IF(OR($X93="",$V93=""),"",IFERROR($X93-$V93,""))</f>
        <v/>
      </c>
      <c r="AB93" s="18">
        <f>IF(OR($AA93="",$X93=""),"",IFERROR($AA93/$X93,""))</f>
        <v/>
      </c>
      <c r="AC93" s="19">
        <f>IF(COUNTA($A93:$P93)=0,"",IF(OR($A93="",$B93="",$C93="",$D93="",$E93="",$F93="",$G93="",$H93="",$N93="",$O93="",$P93=""),"Check inputs",IF(OR(AND($I93="",OR($J93&lt;&gt;"",$K93&lt;&gt;"")),AND($I93&lt;&gt;"",OR($J93="",$K93=""))),"Check product inputs",IF(OR($H93&gt;Assumptions!$B$11,$J93&gt;Assumptions!$B$12,$K93&gt;Assumptions!$B$15,$L93&gt;Assumptions!$B$13,$M93&gt;Assumptions!$B$14),"Check limits",IF($AB93="","Check calculation",IF($AB93&lt;Assumptions!$B$9,"Check margin",IF($Z93&gt;Assumptions!$B$10,"Review amount","Ready for review")))))))</f>
        <v/>
      </c>
      <c r="AE93">
        <f>""</f>
        <v/>
      </c>
      <c r="AF93">
        <f>""</f>
        <v/>
      </c>
      <c r="AG93">
        <f>""</f>
        <v/>
      </c>
      <c r="AH93">
        <f>""</f>
        <v/>
      </c>
      <c r="AI93">
        <f>""</f>
        <v/>
      </c>
      <c r="AJ93">
        <f>""</f>
        <v/>
      </c>
      <c r="AK93">
        <f>""</f>
        <v/>
      </c>
      <c r="AL93">
        <f>""</f>
        <v/>
      </c>
    </row>
    <row r="94" ht="22" customHeight="1">
      <c r="A94" s="25" t="n"/>
      <c r="B94" s="15" t="n"/>
      <c r="C94" s="15" t="n"/>
      <c r="D94" s="15" t="n"/>
      <c r="E94" s="15" t="n"/>
      <c r="F94" s="15" t="n"/>
      <c r="G94" s="15" t="n"/>
      <c r="H94" s="16" t="n"/>
      <c r="I94" s="15" t="n"/>
      <c r="J94" s="16" t="n"/>
      <c r="K94" s="17" t="n"/>
      <c r="L94" s="16" t="n"/>
      <c r="M94" s="17" t="n"/>
      <c r="N94" s="15" t="n"/>
      <c r="O94" s="15" t="n"/>
      <c r="P94" s="15" t="n"/>
      <c r="Q94" s="6">
        <f>IF($A94="","",IF($H94="","",IFERROR($H94*Assumptions!$B$4,"")))</f>
        <v/>
      </c>
      <c r="R94" s="6">
        <f>IF($A94="","",IF($I94="",0,IF(OR($J94="",$K94=""),"",IFERROR($J94*$K94,""))))</f>
        <v/>
      </c>
      <c r="S94" s="6">
        <f>IF($A94="","",IF($L94="",0,IFERROR($L94*Assumptions!$B$5,"")))</f>
        <v/>
      </c>
      <c r="T94" s="6">
        <f>IF(OR($A94="",$B94="",$C94="",$E94="",$H94=""),"",IF(AND($I94&lt;&gt;"",$R94=""),"",IFERROR(SUM($Q94:$S94,$M94),"")))</f>
        <v/>
      </c>
      <c r="U94" s="6">
        <f>IF($T94="","",IFERROR($T94*Assumptions!$B$6,""))</f>
        <v/>
      </c>
      <c r="V94" s="6">
        <f>IF($T94="","",IFERROR(SUM($T94:$U94),""))</f>
        <v/>
      </c>
      <c r="W94" s="6">
        <f>IF($V94="","",IFERROR($V94*Assumptions!$B$7,""))</f>
        <v/>
      </c>
      <c r="X94" s="6">
        <f>IF($V94="","",IFERROR(SUM($V94:$W94),""))</f>
        <v/>
      </c>
      <c r="Y94" s="6">
        <f>IF($X94="","",IF($N94="","",IF($N94="Yes",IFERROR($X94*Assumptions!$B$8,""),0)))</f>
        <v/>
      </c>
      <c r="Z94" s="6">
        <f>IF(OR($X94="",$Y94=""),"",IFERROR($X94+$Y94,""))</f>
        <v/>
      </c>
      <c r="AA94" s="6">
        <f>IF(OR($X94="",$V94=""),"",IFERROR($X94-$V94,""))</f>
        <v/>
      </c>
      <c r="AB94" s="11">
        <f>IF(OR($AA94="",$X94=""),"",IFERROR($AA94/$X94,""))</f>
        <v/>
      </c>
      <c r="AC94" s="20">
        <f>IF(COUNTA($A94:$P94)=0,"",IF(OR($A94="",$B94="",$C94="",$D94="",$E94="",$F94="",$G94="",$H94="",$N94="",$O94="",$P94=""),"Check inputs",IF(OR(AND($I94="",OR($J94&lt;&gt;"",$K94&lt;&gt;"")),AND($I94&lt;&gt;"",OR($J94="",$K94=""))),"Check product inputs",IF(OR($H94&gt;Assumptions!$B$11,$J94&gt;Assumptions!$B$12,$K94&gt;Assumptions!$B$15,$L94&gt;Assumptions!$B$13,$M94&gt;Assumptions!$B$14),"Check limits",IF($AB94="","Check calculation",IF($AB94&lt;Assumptions!$B$9,"Check margin",IF($Z94&gt;Assumptions!$B$10,"Review amount","Ready for review")))))))</f>
        <v/>
      </c>
      <c r="AE94">
        <f>""</f>
        <v/>
      </c>
      <c r="AF94">
        <f>""</f>
        <v/>
      </c>
      <c r="AG94">
        <f>""</f>
        <v/>
      </c>
      <c r="AH94">
        <f>""</f>
        <v/>
      </c>
      <c r="AI94">
        <f>""</f>
        <v/>
      </c>
      <c r="AJ94">
        <f>""</f>
        <v/>
      </c>
      <c r="AK94">
        <f>""</f>
        <v/>
      </c>
      <c r="AL94">
        <f>""</f>
        <v/>
      </c>
    </row>
    <row r="95" ht="22" customHeight="1">
      <c r="A95" s="25" t="n"/>
      <c r="B95" s="15" t="n"/>
      <c r="C95" s="15" t="n"/>
      <c r="D95" s="15" t="n"/>
      <c r="E95" s="15" t="n"/>
      <c r="F95" s="15" t="n"/>
      <c r="G95" s="15" t="n"/>
      <c r="H95" s="16" t="n"/>
      <c r="I95" s="15" t="n"/>
      <c r="J95" s="16" t="n"/>
      <c r="K95" s="17" t="n"/>
      <c r="L95" s="16" t="n"/>
      <c r="M95" s="17" t="n"/>
      <c r="N95" s="15" t="n"/>
      <c r="O95" s="15" t="n"/>
      <c r="P95" s="15" t="n"/>
      <c r="Q95" s="10">
        <f>IF($A95="","",IF($H95="","",IFERROR($H95*Assumptions!$B$4,"")))</f>
        <v/>
      </c>
      <c r="R95" s="10">
        <f>IF($A95="","",IF($I95="",0,IF(OR($J95="",$K95=""),"",IFERROR($J95*$K95,""))))</f>
        <v/>
      </c>
      <c r="S95" s="10">
        <f>IF($A95="","",IF($L95="",0,IFERROR($L95*Assumptions!$B$5,"")))</f>
        <v/>
      </c>
      <c r="T95" s="10">
        <f>IF(OR($A95="",$B95="",$C95="",$E95="",$H95=""),"",IF(AND($I95&lt;&gt;"",$R95=""),"",IFERROR(SUM($Q95:$S95,$M95),"")))</f>
        <v/>
      </c>
      <c r="U95" s="10">
        <f>IF($T95="","",IFERROR($T95*Assumptions!$B$6,""))</f>
        <v/>
      </c>
      <c r="V95" s="10">
        <f>IF($T95="","",IFERROR(SUM($T95:$U95),""))</f>
        <v/>
      </c>
      <c r="W95" s="10">
        <f>IF($V95="","",IFERROR($V95*Assumptions!$B$7,""))</f>
        <v/>
      </c>
      <c r="X95" s="10">
        <f>IF($V95="","",IFERROR(SUM($V95:$W95),""))</f>
        <v/>
      </c>
      <c r="Y95" s="10">
        <f>IF($X95="","",IF($N95="","",IF($N95="Yes",IFERROR($X95*Assumptions!$B$8,""),0)))</f>
        <v/>
      </c>
      <c r="Z95" s="10">
        <f>IF(OR($X95="",$Y95=""),"",IFERROR($X95+$Y95,""))</f>
        <v/>
      </c>
      <c r="AA95" s="10">
        <f>IF(OR($X95="",$V95=""),"",IFERROR($X95-$V95,""))</f>
        <v/>
      </c>
      <c r="AB95" s="18">
        <f>IF(OR($AA95="",$X95=""),"",IFERROR($AA95/$X95,""))</f>
        <v/>
      </c>
      <c r="AC95" s="19">
        <f>IF(COUNTA($A95:$P95)=0,"",IF(OR($A95="",$B95="",$C95="",$D95="",$E95="",$F95="",$G95="",$H95="",$N95="",$O95="",$P95=""),"Check inputs",IF(OR(AND($I95="",OR($J95&lt;&gt;"",$K95&lt;&gt;"")),AND($I95&lt;&gt;"",OR($J95="",$K95=""))),"Check product inputs",IF(OR($H95&gt;Assumptions!$B$11,$J95&gt;Assumptions!$B$12,$K95&gt;Assumptions!$B$15,$L95&gt;Assumptions!$B$13,$M95&gt;Assumptions!$B$14),"Check limits",IF($AB95="","Check calculation",IF($AB95&lt;Assumptions!$B$9,"Check margin",IF($Z95&gt;Assumptions!$B$10,"Review amount","Ready for review")))))))</f>
        <v/>
      </c>
      <c r="AE95">
        <f>""</f>
        <v/>
      </c>
      <c r="AF95">
        <f>""</f>
        <v/>
      </c>
      <c r="AG95">
        <f>""</f>
        <v/>
      </c>
      <c r="AH95">
        <f>""</f>
        <v/>
      </c>
      <c r="AI95">
        <f>""</f>
        <v/>
      </c>
      <c r="AJ95">
        <f>""</f>
        <v/>
      </c>
      <c r="AK95">
        <f>""</f>
        <v/>
      </c>
      <c r="AL95">
        <f>""</f>
        <v/>
      </c>
    </row>
    <row r="96" ht="22" customHeight="1">
      <c r="A96" s="25" t="n"/>
      <c r="B96" s="15" t="n"/>
      <c r="C96" s="15" t="n"/>
      <c r="D96" s="15" t="n"/>
      <c r="E96" s="15" t="n"/>
      <c r="F96" s="15" t="n"/>
      <c r="G96" s="15" t="n"/>
      <c r="H96" s="16" t="n"/>
      <c r="I96" s="15" t="n"/>
      <c r="J96" s="16" t="n"/>
      <c r="K96" s="17" t="n"/>
      <c r="L96" s="16" t="n"/>
      <c r="M96" s="17" t="n"/>
      <c r="N96" s="15" t="n"/>
      <c r="O96" s="15" t="n"/>
      <c r="P96" s="15" t="n"/>
      <c r="Q96" s="6">
        <f>IF($A96="","",IF($H96="","",IFERROR($H96*Assumptions!$B$4,"")))</f>
        <v/>
      </c>
      <c r="R96" s="6">
        <f>IF($A96="","",IF($I96="",0,IF(OR($J96="",$K96=""),"",IFERROR($J96*$K96,""))))</f>
        <v/>
      </c>
      <c r="S96" s="6">
        <f>IF($A96="","",IF($L96="",0,IFERROR($L96*Assumptions!$B$5,"")))</f>
        <v/>
      </c>
      <c r="T96" s="6">
        <f>IF(OR($A96="",$B96="",$C96="",$E96="",$H96=""),"",IF(AND($I96&lt;&gt;"",$R96=""),"",IFERROR(SUM($Q96:$S96,$M96),"")))</f>
        <v/>
      </c>
      <c r="U96" s="6">
        <f>IF($T96="","",IFERROR($T96*Assumptions!$B$6,""))</f>
        <v/>
      </c>
      <c r="V96" s="6">
        <f>IF($T96="","",IFERROR(SUM($T96:$U96),""))</f>
        <v/>
      </c>
      <c r="W96" s="6">
        <f>IF($V96="","",IFERROR($V96*Assumptions!$B$7,""))</f>
        <v/>
      </c>
      <c r="X96" s="6">
        <f>IF($V96="","",IFERROR(SUM($V96:$W96),""))</f>
        <v/>
      </c>
      <c r="Y96" s="6">
        <f>IF($X96="","",IF($N96="","",IF($N96="Yes",IFERROR($X96*Assumptions!$B$8,""),0)))</f>
        <v/>
      </c>
      <c r="Z96" s="6">
        <f>IF(OR($X96="",$Y96=""),"",IFERROR($X96+$Y96,""))</f>
        <v/>
      </c>
      <c r="AA96" s="6">
        <f>IF(OR($X96="",$V96=""),"",IFERROR($X96-$V96,""))</f>
        <v/>
      </c>
      <c r="AB96" s="11">
        <f>IF(OR($AA96="",$X96=""),"",IFERROR($AA96/$X96,""))</f>
        <v/>
      </c>
      <c r="AC96" s="20">
        <f>IF(COUNTA($A96:$P96)=0,"",IF(OR($A96="",$B96="",$C96="",$D96="",$E96="",$F96="",$G96="",$H96="",$N96="",$O96="",$P96=""),"Check inputs",IF(OR(AND($I96="",OR($J96&lt;&gt;"",$K96&lt;&gt;"")),AND($I96&lt;&gt;"",OR($J96="",$K96=""))),"Check product inputs",IF(OR($H96&gt;Assumptions!$B$11,$J96&gt;Assumptions!$B$12,$K96&gt;Assumptions!$B$15,$L96&gt;Assumptions!$B$13,$M96&gt;Assumptions!$B$14),"Check limits",IF($AB96="","Check calculation",IF($AB96&lt;Assumptions!$B$9,"Check margin",IF($Z96&gt;Assumptions!$B$10,"Review amount","Ready for review")))))))</f>
        <v/>
      </c>
      <c r="AE96">
        <f>""</f>
        <v/>
      </c>
      <c r="AF96">
        <f>""</f>
        <v/>
      </c>
      <c r="AG96">
        <f>""</f>
        <v/>
      </c>
      <c r="AH96">
        <f>""</f>
        <v/>
      </c>
      <c r="AI96">
        <f>""</f>
        <v/>
      </c>
      <c r="AJ96">
        <f>""</f>
        <v/>
      </c>
      <c r="AK96">
        <f>""</f>
        <v/>
      </c>
      <c r="AL96">
        <f>""</f>
        <v/>
      </c>
    </row>
    <row r="97" ht="22" customHeight="1">
      <c r="A97" s="25" t="n"/>
      <c r="B97" s="15" t="n"/>
      <c r="C97" s="15" t="n"/>
      <c r="D97" s="15" t="n"/>
      <c r="E97" s="15" t="n"/>
      <c r="F97" s="15" t="n"/>
      <c r="G97" s="15" t="n"/>
      <c r="H97" s="16" t="n"/>
      <c r="I97" s="15" t="n"/>
      <c r="J97" s="16" t="n"/>
      <c r="K97" s="17" t="n"/>
      <c r="L97" s="16" t="n"/>
      <c r="M97" s="17" t="n"/>
      <c r="N97" s="15" t="n"/>
      <c r="O97" s="15" t="n"/>
      <c r="P97" s="15" t="n"/>
      <c r="Q97" s="10">
        <f>IF($A97="","",IF($H97="","",IFERROR($H97*Assumptions!$B$4,"")))</f>
        <v/>
      </c>
      <c r="R97" s="10">
        <f>IF($A97="","",IF($I97="",0,IF(OR($J97="",$K97=""),"",IFERROR($J97*$K97,""))))</f>
        <v/>
      </c>
      <c r="S97" s="10">
        <f>IF($A97="","",IF($L97="",0,IFERROR($L97*Assumptions!$B$5,"")))</f>
        <v/>
      </c>
      <c r="T97" s="10">
        <f>IF(OR($A97="",$B97="",$C97="",$E97="",$H97=""),"",IF(AND($I97&lt;&gt;"",$R97=""),"",IFERROR(SUM($Q97:$S97,$M97),"")))</f>
        <v/>
      </c>
      <c r="U97" s="10">
        <f>IF($T97="","",IFERROR($T97*Assumptions!$B$6,""))</f>
        <v/>
      </c>
      <c r="V97" s="10">
        <f>IF($T97="","",IFERROR(SUM($T97:$U97),""))</f>
        <v/>
      </c>
      <c r="W97" s="10">
        <f>IF($V97="","",IFERROR($V97*Assumptions!$B$7,""))</f>
        <v/>
      </c>
      <c r="X97" s="10">
        <f>IF($V97="","",IFERROR(SUM($V97:$W97),""))</f>
        <v/>
      </c>
      <c r="Y97" s="10">
        <f>IF($X97="","",IF($N97="","",IF($N97="Yes",IFERROR($X97*Assumptions!$B$8,""),0)))</f>
        <v/>
      </c>
      <c r="Z97" s="10">
        <f>IF(OR($X97="",$Y97=""),"",IFERROR($X97+$Y97,""))</f>
        <v/>
      </c>
      <c r="AA97" s="10">
        <f>IF(OR($X97="",$V97=""),"",IFERROR($X97-$V97,""))</f>
        <v/>
      </c>
      <c r="AB97" s="18">
        <f>IF(OR($AA97="",$X97=""),"",IFERROR($AA97/$X97,""))</f>
        <v/>
      </c>
      <c r="AC97" s="19">
        <f>IF(COUNTA($A97:$P97)=0,"",IF(OR($A97="",$B97="",$C97="",$D97="",$E97="",$F97="",$G97="",$H97="",$N97="",$O97="",$P97=""),"Check inputs",IF(OR(AND($I97="",OR($J97&lt;&gt;"",$K97&lt;&gt;"")),AND($I97&lt;&gt;"",OR($J97="",$K97=""))),"Check product inputs",IF(OR($H97&gt;Assumptions!$B$11,$J97&gt;Assumptions!$B$12,$K97&gt;Assumptions!$B$15,$L97&gt;Assumptions!$B$13,$M97&gt;Assumptions!$B$14),"Check limits",IF($AB97="","Check calculation",IF($AB97&lt;Assumptions!$B$9,"Check margin",IF($Z97&gt;Assumptions!$B$10,"Review amount","Ready for review")))))))</f>
        <v/>
      </c>
      <c r="AE97">
        <f>""</f>
        <v/>
      </c>
      <c r="AF97">
        <f>""</f>
        <v/>
      </c>
      <c r="AG97">
        <f>""</f>
        <v/>
      </c>
      <c r="AH97">
        <f>""</f>
        <v/>
      </c>
      <c r="AI97">
        <f>""</f>
        <v/>
      </c>
      <c r="AJ97">
        <f>""</f>
        <v/>
      </c>
      <c r="AK97">
        <f>""</f>
        <v/>
      </c>
      <c r="AL97">
        <f>""</f>
        <v/>
      </c>
    </row>
    <row r="98" ht="22" customHeight="1">
      <c r="A98" s="25" t="n"/>
      <c r="B98" s="15" t="n"/>
      <c r="C98" s="15" t="n"/>
      <c r="D98" s="15" t="n"/>
      <c r="E98" s="15" t="n"/>
      <c r="F98" s="15" t="n"/>
      <c r="G98" s="15" t="n"/>
      <c r="H98" s="16" t="n"/>
      <c r="I98" s="15" t="n"/>
      <c r="J98" s="16" t="n"/>
      <c r="K98" s="17" t="n"/>
      <c r="L98" s="16" t="n"/>
      <c r="M98" s="17" t="n"/>
      <c r="N98" s="15" t="n"/>
      <c r="O98" s="15" t="n"/>
      <c r="P98" s="15" t="n"/>
      <c r="Q98" s="6">
        <f>IF($A98="","",IF($H98="","",IFERROR($H98*Assumptions!$B$4,"")))</f>
        <v/>
      </c>
      <c r="R98" s="6">
        <f>IF($A98="","",IF($I98="",0,IF(OR($J98="",$K98=""),"",IFERROR($J98*$K98,""))))</f>
        <v/>
      </c>
      <c r="S98" s="6">
        <f>IF($A98="","",IF($L98="",0,IFERROR($L98*Assumptions!$B$5,"")))</f>
        <v/>
      </c>
      <c r="T98" s="6">
        <f>IF(OR($A98="",$B98="",$C98="",$E98="",$H98=""),"",IF(AND($I98&lt;&gt;"",$R98=""),"",IFERROR(SUM($Q98:$S98,$M98),"")))</f>
        <v/>
      </c>
      <c r="U98" s="6">
        <f>IF($T98="","",IFERROR($T98*Assumptions!$B$6,""))</f>
        <v/>
      </c>
      <c r="V98" s="6">
        <f>IF($T98="","",IFERROR(SUM($T98:$U98),""))</f>
        <v/>
      </c>
      <c r="W98" s="6">
        <f>IF($V98="","",IFERROR($V98*Assumptions!$B$7,""))</f>
        <v/>
      </c>
      <c r="X98" s="6">
        <f>IF($V98="","",IFERROR(SUM($V98:$W98),""))</f>
        <v/>
      </c>
      <c r="Y98" s="6">
        <f>IF($X98="","",IF($N98="","",IF($N98="Yes",IFERROR($X98*Assumptions!$B$8,""),0)))</f>
        <v/>
      </c>
      <c r="Z98" s="6">
        <f>IF(OR($X98="",$Y98=""),"",IFERROR($X98+$Y98,""))</f>
        <v/>
      </c>
      <c r="AA98" s="6">
        <f>IF(OR($X98="",$V98=""),"",IFERROR($X98-$V98,""))</f>
        <v/>
      </c>
      <c r="AB98" s="11">
        <f>IF(OR($AA98="",$X98=""),"",IFERROR($AA98/$X98,""))</f>
        <v/>
      </c>
      <c r="AC98" s="20">
        <f>IF(COUNTA($A98:$P98)=0,"",IF(OR($A98="",$B98="",$C98="",$D98="",$E98="",$F98="",$G98="",$H98="",$N98="",$O98="",$P98=""),"Check inputs",IF(OR(AND($I98="",OR($J98&lt;&gt;"",$K98&lt;&gt;"")),AND($I98&lt;&gt;"",OR($J98="",$K98=""))),"Check product inputs",IF(OR($H98&gt;Assumptions!$B$11,$J98&gt;Assumptions!$B$12,$K98&gt;Assumptions!$B$15,$L98&gt;Assumptions!$B$13,$M98&gt;Assumptions!$B$14),"Check limits",IF($AB98="","Check calculation",IF($AB98&lt;Assumptions!$B$9,"Check margin",IF($Z98&gt;Assumptions!$B$10,"Review amount","Ready for review")))))))</f>
        <v/>
      </c>
      <c r="AE98">
        <f>""</f>
        <v/>
      </c>
      <c r="AF98">
        <f>""</f>
        <v/>
      </c>
      <c r="AG98">
        <f>""</f>
        <v/>
      </c>
      <c r="AH98">
        <f>""</f>
        <v/>
      </c>
      <c r="AI98">
        <f>""</f>
        <v/>
      </c>
      <c r="AJ98">
        <f>""</f>
        <v/>
      </c>
      <c r="AK98">
        <f>""</f>
        <v/>
      </c>
      <c r="AL98">
        <f>""</f>
        <v/>
      </c>
    </row>
    <row r="99" ht="22" customHeight="1">
      <c r="A99" s="25" t="n"/>
      <c r="B99" s="15" t="n"/>
      <c r="C99" s="15" t="n"/>
      <c r="D99" s="15" t="n"/>
      <c r="E99" s="15" t="n"/>
      <c r="F99" s="15" t="n"/>
      <c r="G99" s="15" t="n"/>
      <c r="H99" s="16" t="n"/>
      <c r="I99" s="15" t="n"/>
      <c r="J99" s="16" t="n"/>
      <c r="K99" s="17" t="n"/>
      <c r="L99" s="16" t="n"/>
      <c r="M99" s="17" t="n"/>
      <c r="N99" s="15" t="n"/>
      <c r="O99" s="15" t="n"/>
      <c r="P99" s="15" t="n"/>
      <c r="Q99" s="10">
        <f>IF($A99="","",IF($H99="","",IFERROR($H99*Assumptions!$B$4,"")))</f>
        <v/>
      </c>
      <c r="R99" s="10">
        <f>IF($A99="","",IF($I99="",0,IF(OR($J99="",$K99=""),"",IFERROR($J99*$K99,""))))</f>
        <v/>
      </c>
      <c r="S99" s="10">
        <f>IF($A99="","",IF($L99="",0,IFERROR($L99*Assumptions!$B$5,"")))</f>
        <v/>
      </c>
      <c r="T99" s="10">
        <f>IF(OR($A99="",$B99="",$C99="",$E99="",$H99=""),"",IF(AND($I99&lt;&gt;"",$R99=""),"",IFERROR(SUM($Q99:$S99,$M99),"")))</f>
        <v/>
      </c>
      <c r="U99" s="10">
        <f>IF($T99="","",IFERROR($T99*Assumptions!$B$6,""))</f>
        <v/>
      </c>
      <c r="V99" s="10">
        <f>IF($T99="","",IFERROR(SUM($T99:$U99),""))</f>
        <v/>
      </c>
      <c r="W99" s="10">
        <f>IF($V99="","",IFERROR($V99*Assumptions!$B$7,""))</f>
        <v/>
      </c>
      <c r="X99" s="10">
        <f>IF($V99="","",IFERROR(SUM($V99:$W99),""))</f>
        <v/>
      </c>
      <c r="Y99" s="10">
        <f>IF($X99="","",IF($N99="","",IF($N99="Yes",IFERROR($X99*Assumptions!$B$8,""),0)))</f>
        <v/>
      </c>
      <c r="Z99" s="10">
        <f>IF(OR($X99="",$Y99=""),"",IFERROR($X99+$Y99,""))</f>
        <v/>
      </c>
      <c r="AA99" s="10">
        <f>IF(OR($X99="",$V99=""),"",IFERROR($X99-$V99,""))</f>
        <v/>
      </c>
      <c r="AB99" s="18">
        <f>IF(OR($AA99="",$X99=""),"",IFERROR($AA99/$X99,""))</f>
        <v/>
      </c>
      <c r="AC99" s="19">
        <f>IF(COUNTA($A99:$P99)=0,"",IF(OR($A99="",$B99="",$C99="",$D99="",$E99="",$F99="",$G99="",$H99="",$N99="",$O99="",$P99=""),"Check inputs",IF(OR(AND($I99="",OR($J99&lt;&gt;"",$K99&lt;&gt;"")),AND($I99&lt;&gt;"",OR($J99="",$K99=""))),"Check product inputs",IF(OR($H99&gt;Assumptions!$B$11,$J99&gt;Assumptions!$B$12,$K99&gt;Assumptions!$B$15,$L99&gt;Assumptions!$B$13,$M99&gt;Assumptions!$B$14),"Check limits",IF($AB99="","Check calculation",IF($AB99&lt;Assumptions!$B$9,"Check margin",IF($Z99&gt;Assumptions!$B$10,"Review amount","Ready for review")))))))</f>
        <v/>
      </c>
      <c r="AE99">
        <f>""</f>
        <v/>
      </c>
      <c r="AF99">
        <f>""</f>
        <v/>
      </c>
      <c r="AG99">
        <f>""</f>
        <v/>
      </c>
      <c r="AH99">
        <f>""</f>
        <v/>
      </c>
      <c r="AI99">
        <f>""</f>
        <v/>
      </c>
      <c r="AJ99">
        <f>""</f>
        <v/>
      </c>
      <c r="AK99">
        <f>""</f>
        <v/>
      </c>
      <c r="AL99">
        <f>""</f>
        <v/>
      </c>
    </row>
    <row r="100" ht="22" customHeight="1">
      <c r="A100" s="25" t="n"/>
      <c r="B100" s="15" t="n"/>
      <c r="C100" s="15" t="n"/>
      <c r="D100" s="15" t="n"/>
      <c r="E100" s="15" t="n"/>
      <c r="F100" s="15" t="n"/>
      <c r="G100" s="15" t="n"/>
      <c r="H100" s="16" t="n"/>
      <c r="I100" s="15" t="n"/>
      <c r="J100" s="16" t="n"/>
      <c r="K100" s="17" t="n"/>
      <c r="L100" s="16" t="n"/>
      <c r="M100" s="17" t="n"/>
      <c r="N100" s="15" t="n"/>
      <c r="O100" s="15" t="n"/>
      <c r="P100" s="15" t="n"/>
      <c r="Q100" s="6">
        <f>IF($A100="","",IF($H100="","",IFERROR($H100*Assumptions!$B$4,"")))</f>
        <v/>
      </c>
      <c r="R100" s="6">
        <f>IF($A100="","",IF($I100="",0,IF(OR($J100="",$K100=""),"",IFERROR($J100*$K100,""))))</f>
        <v/>
      </c>
      <c r="S100" s="6">
        <f>IF($A100="","",IF($L100="",0,IFERROR($L100*Assumptions!$B$5,"")))</f>
        <v/>
      </c>
      <c r="T100" s="6">
        <f>IF(OR($A100="",$B100="",$C100="",$E100="",$H100=""),"",IF(AND($I100&lt;&gt;"",$R100=""),"",IFERROR(SUM($Q100:$S100,$M100),"")))</f>
        <v/>
      </c>
      <c r="U100" s="6">
        <f>IF($T100="","",IFERROR($T100*Assumptions!$B$6,""))</f>
        <v/>
      </c>
      <c r="V100" s="6">
        <f>IF($T100="","",IFERROR(SUM($T100:$U100),""))</f>
        <v/>
      </c>
      <c r="W100" s="6">
        <f>IF($V100="","",IFERROR($V100*Assumptions!$B$7,""))</f>
        <v/>
      </c>
      <c r="X100" s="6">
        <f>IF($V100="","",IFERROR(SUM($V100:$W100),""))</f>
        <v/>
      </c>
      <c r="Y100" s="6">
        <f>IF($X100="","",IF($N100="","",IF($N100="Yes",IFERROR($X100*Assumptions!$B$8,""),0)))</f>
        <v/>
      </c>
      <c r="Z100" s="6">
        <f>IF(OR($X100="",$Y100=""),"",IFERROR($X100+$Y100,""))</f>
        <v/>
      </c>
      <c r="AA100" s="6">
        <f>IF(OR($X100="",$V100=""),"",IFERROR($X100-$V100,""))</f>
        <v/>
      </c>
      <c r="AB100" s="11">
        <f>IF(OR($AA100="",$X100=""),"",IFERROR($AA100/$X100,""))</f>
        <v/>
      </c>
      <c r="AC100" s="20">
        <f>IF(COUNTA($A100:$P100)=0,"",IF(OR($A100="",$B100="",$C100="",$D100="",$E100="",$F100="",$G100="",$H100="",$N100="",$O100="",$P100=""),"Check inputs",IF(OR(AND($I100="",OR($J100&lt;&gt;"",$K100&lt;&gt;"")),AND($I100&lt;&gt;"",OR($J100="",$K100=""))),"Check product inputs",IF(OR($H100&gt;Assumptions!$B$11,$J100&gt;Assumptions!$B$12,$K100&gt;Assumptions!$B$15,$L100&gt;Assumptions!$B$13,$M100&gt;Assumptions!$B$14),"Check limits",IF($AB100="","Check calculation",IF($AB100&lt;Assumptions!$B$9,"Check margin",IF($Z100&gt;Assumptions!$B$10,"Review amount","Ready for review")))))))</f>
        <v/>
      </c>
      <c r="AE100">
        <f>""</f>
        <v/>
      </c>
      <c r="AF100">
        <f>""</f>
        <v/>
      </c>
      <c r="AG100">
        <f>""</f>
        <v/>
      </c>
      <c r="AH100">
        <f>""</f>
        <v/>
      </c>
      <c r="AI100">
        <f>""</f>
        <v/>
      </c>
      <c r="AJ100">
        <f>""</f>
        <v/>
      </c>
      <c r="AK100">
        <f>""</f>
        <v/>
      </c>
      <c r="AL100">
        <f>""</f>
        <v/>
      </c>
    </row>
    <row r="101" ht="22" customHeight="1">
      <c r="A101" s="25" t="n"/>
      <c r="B101" s="15" t="n"/>
      <c r="C101" s="15" t="n"/>
      <c r="D101" s="15" t="n"/>
      <c r="E101" s="15" t="n"/>
      <c r="F101" s="15" t="n"/>
      <c r="G101" s="15" t="n"/>
      <c r="H101" s="16" t="n"/>
      <c r="I101" s="15" t="n"/>
      <c r="J101" s="16" t="n"/>
      <c r="K101" s="17" t="n"/>
      <c r="L101" s="16" t="n"/>
      <c r="M101" s="17" t="n"/>
      <c r="N101" s="15" t="n"/>
      <c r="O101" s="15" t="n"/>
      <c r="P101" s="15" t="n"/>
      <c r="Q101" s="10">
        <f>IF($A101="","",IF($H101="","",IFERROR($H101*Assumptions!$B$4,"")))</f>
        <v/>
      </c>
      <c r="R101" s="10">
        <f>IF($A101="","",IF($I101="",0,IF(OR($J101="",$K101=""),"",IFERROR($J101*$K101,""))))</f>
        <v/>
      </c>
      <c r="S101" s="10">
        <f>IF($A101="","",IF($L101="",0,IFERROR($L101*Assumptions!$B$5,"")))</f>
        <v/>
      </c>
      <c r="T101" s="10">
        <f>IF(OR($A101="",$B101="",$C101="",$E101="",$H101=""),"",IF(AND($I101&lt;&gt;"",$R101=""),"",IFERROR(SUM($Q101:$S101,$M101),"")))</f>
        <v/>
      </c>
      <c r="U101" s="10">
        <f>IF($T101="","",IFERROR($T101*Assumptions!$B$6,""))</f>
        <v/>
      </c>
      <c r="V101" s="10">
        <f>IF($T101="","",IFERROR(SUM($T101:$U101),""))</f>
        <v/>
      </c>
      <c r="W101" s="10">
        <f>IF($V101="","",IFERROR($V101*Assumptions!$B$7,""))</f>
        <v/>
      </c>
      <c r="X101" s="10">
        <f>IF($V101="","",IFERROR(SUM($V101:$W101),""))</f>
        <v/>
      </c>
      <c r="Y101" s="10">
        <f>IF($X101="","",IF($N101="","",IF($N101="Yes",IFERROR($X101*Assumptions!$B$8,""),0)))</f>
        <v/>
      </c>
      <c r="Z101" s="10">
        <f>IF(OR($X101="",$Y101=""),"",IFERROR($X101+$Y101,""))</f>
        <v/>
      </c>
      <c r="AA101" s="10">
        <f>IF(OR($X101="",$V101=""),"",IFERROR($X101-$V101,""))</f>
        <v/>
      </c>
      <c r="AB101" s="18">
        <f>IF(OR($AA101="",$X101=""),"",IFERROR($AA101/$X101,""))</f>
        <v/>
      </c>
      <c r="AC101" s="19">
        <f>IF(COUNTA($A101:$P101)=0,"",IF(OR($A101="",$B101="",$C101="",$D101="",$E101="",$F101="",$G101="",$H101="",$N101="",$O101="",$P101=""),"Check inputs",IF(OR(AND($I101="",OR($J101&lt;&gt;"",$K101&lt;&gt;"")),AND($I101&lt;&gt;"",OR($J101="",$K101=""))),"Check product inputs",IF(OR($H101&gt;Assumptions!$B$11,$J101&gt;Assumptions!$B$12,$K101&gt;Assumptions!$B$15,$L101&gt;Assumptions!$B$13,$M101&gt;Assumptions!$B$14),"Check limits",IF($AB101="","Check calculation",IF($AB101&lt;Assumptions!$B$9,"Check margin",IF($Z101&gt;Assumptions!$B$10,"Review amount","Ready for review")))))))</f>
        <v/>
      </c>
      <c r="AE101">
        <f>""</f>
        <v/>
      </c>
      <c r="AF101">
        <f>""</f>
        <v/>
      </c>
      <c r="AG101">
        <f>""</f>
        <v/>
      </c>
      <c r="AH101">
        <f>""</f>
        <v/>
      </c>
      <c r="AI101">
        <f>""</f>
        <v/>
      </c>
      <c r="AJ101">
        <f>""</f>
        <v/>
      </c>
      <c r="AK101">
        <f>""</f>
        <v/>
      </c>
      <c r="AL101">
        <f>""</f>
        <v/>
      </c>
    </row>
    <row r="102" ht="22" customHeight="1">
      <c r="A102" s="25" t="n"/>
      <c r="B102" s="15" t="n"/>
      <c r="C102" s="15" t="n"/>
      <c r="D102" s="15" t="n"/>
      <c r="E102" s="15" t="n"/>
      <c r="F102" s="15" t="n"/>
      <c r="G102" s="15" t="n"/>
      <c r="H102" s="16" t="n"/>
      <c r="I102" s="15" t="n"/>
      <c r="J102" s="16" t="n"/>
      <c r="K102" s="17" t="n"/>
      <c r="L102" s="16" t="n"/>
      <c r="M102" s="17" t="n"/>
      <c r="N102" s="15" t="n"/>
      <c r="O102" s="15" t="n"/>
      <c r="P102" s="15" t="n"/>
      <c r="Q102" s="6">
        <f>IF($A102="","",IF($H102="","",IFERROR($H102*Assumptions!$B$4,"")))</f>
        <v/>
      </c>
      <c r="R102" s="6">
        <f>IF($A102="","",IF($I102="",0,IF(OR($J102="",$K102=""),"",IFERROR($J102*$K102,""))))</f>
        <v/>
      </c>
      <c r="S102" s="6">
        <f>IF($A102="","",IF($L102="",0,IFERROR($L102*Assumptions!$B$5,"")))</f>
        <v/>
      </c>
      <c r="T102" s="6">
        <f>IF(OR($A102="",$B102="",$C102="",$E102="",$H102=""),"",IF(AND($I102&lt;&gt;"",$R102=""),"",IFERROR(SUM($Q102:$S102,$M102),"")))</f>
        <v/>
      </c>
      <c r="U102" s="6">
        <f>IF($T102="","",IFERROR($T102*Assumptions!$B$6,""))</f>
        <v/>
      </c>
      <c r="V102" s="6">
        <f>IF($T102="","",IFERROR(SUM($T102:$U102),""))</f>
        <v/>
      </c>
      <c r="W102" s="6">
        <f>IF($V102="","",IFERROR($V102*Assumptions!$B$7,""))</f>
        <v/>
      </c>
      <c r="X102" s="6">
        <f>IF($V102="","",IFERROR(SUM($V102:$W102),""))</f>
        <v/>
      </c>
      <c r="Y102" s="6">
        <f>IF($X102="","",IF($N102="","",IF($N102="Yes",IFERROR($X102*Assumptions!$B$8,""),0)))</f>
        <v/>
      </c>
      <c r="Z102" s="6">
        <f>IF(OR($X102="",$Y102=""),"",IFERROR($X102+$Y102,""))</f>
        <v/>
      </c>
      <c r="AA102" s="6">
        <f>IF(OR($X102="",$V102=""),"",IFERROR($X102-$V102,""))</f>
        <v/>
      </c>
      <c r="AB102" s="11">
        <f>IF(OR($AA102="",$X102=""),"",IFERROR($AA102/$X102,""))</f>
        <v/>
      </c>
      <c r="AC102" s="20">
        <f>IF(COUNTA($A102:$P102)=0,"",IF(OR($A102="",$B102="",$C102="",$D102="",$E102="",$F102="",$G102="",$H102="",$N102="",$O102="",$P102=""),"Check inputs",IF(OR(AND($I102="",OR($J102&lt;&gt;"",$K102&lt;&gt;"")),AND($I102&lt;&gt;"",OR($J102="",$K102=""))),"Check product inputs",IF(OR($H102&gt;Assumptions!$B$11,$J102&gt;Assumptions!$B$12,$K102&gt;Assumptions!$B$15,$L102&gt;Assumptions!$B$13,$M102&gt;Assumptions!$B$14),"Check limits",IF($AB102="","Check calculation",IF($AB102&lt;Assumptions!$B$9,"Check margin",IF($Z102&gt;Assumptions!$B$10,"Review amount","Ready for review")))))))</f>
        <v/>
      </c>
      <c r="AE102">
        <f>""</f>
        <v/>
      </c>
      <c r="AF102">
        <f>""</f>
        <v/>
      </c>
      <c r="AG102">
        <f>""</f>
        <v/>
      </c>
      <c r="AH102">
        <f>""</f>
        <v/>
      </c>
      <c r="AI102">
        <f>""</f>
        <v/>
      </c>
      <c r="AJ102">
        <f>""</f>
        <v/>
      </c>
      <c r="AK102">
        <f>""</f>
        <v/>
      </c>
      <c r="AL102">
        <f>""</f>
        <v/>
      </c>
    </row>
    <row r="103" ht="22" customHeight="1">
      <c r="A103" s="25" t="n"/>
      <c r="B103" s="15" t="n"/>
      <c r="C103" s="15" t="n"/>
      <c r="D103" s="15" t="n"/>
      <c r="E103" s="15" t="n"/>
      <c r="F103" s="15" t="n"/>
      <c r="G103" s="15" t="n"/>
      <c r="H103" s="16" t="n"/>
      <c r="I103" s="15" t="n"/>
      <c r="J103" s="16" t="n"/>
      <c r="K103" s="17" t="n"/>
      <c r="L103" s="16" t="n"/>
      <c r="M103" s="17" t="n"/>
      <c r="N103" s="15" t="n"/>
      <c r="O103" s="15" t="n"/>
      <c r="P103" s="15" t="n"/>
      <c r="Q103" s="10">
        <f>IF($A103="","",IF($H103="","",IFERROR($H103*Assumptions!$B$4,"")))</f>
        <v/>
      </c>
      <c r="R103" s="10">
        <f>IF($A103="","",IF($I103="",0,IF(OR($J103="",$K103=""),"",IFERROR($J103*$K103,""))))</f>
        <v/>
      </c>
      <c r="S103" s="10">
        <f>IF($A103="","",IF($L103="",0,IFERROR($L103*Assumptions!$B$5,"")))</f>
        <v/>
      </c>
      <c r="T103" s="10">
        <f>IF(OR($A103="",$B103="",$C103="",$E103="",$H103=""),"",IF(AND($I103&lt;&gt;"",$R103=""),"",IFERROR(SUM($Q103:$S103,$M103),"")))</f>
        <v/>
      </c>
      <c r="U103" s="10">
        <f>IF($T103="","",IFERROR($T103*Assumptions!$B$6,""))</f>
        <v/>
      </c>
      <c r="V103" s="10">
        <f>IF($T103="","",IFERROR(SUM($T103:$U103),""))</f>
        <v/>
      </c>
      <c r="W103" s="10">
        <f>IF($V103="","",IFERROR($V103*Assumptions!$B$7,""))</f>
        <v/>
      </c>
      <c r="X103" s="10">
        <f>IF($V103="","",IFERROR(SUM($V103:$W103),""))</f>
        <v/>
      </c>
      <c r="Y103" s="10">
        <f>IF($X103="","",IF($N103="","",IF($N103="Yes",IFERROR($X103*Assumptions!$B$8,""),0)))</f>
        <v/>
      </c>
      <c r="Z103" s="10">
        <f>IF(OR($X103="",$Y103=""),"",IFERROR($X103+$Y103,""))</f>
        <v/>
      </c>
      <c r="AA103" s="10">
        <f>IF(OR($X103="",$V103=""),"",IFERROR($X103-$V103,""))</f>
        <v/>
      </c>
      <c r="AB103" s="18">
        <f>IF(OR($AA103="",$X103=""),"",IFERROR($AA103/$X103,""))</f>
        <v/>
      </c>
      <c r="AC103" s="19">
        <f>IF(COUNTA($A103:$P103)=0,"",IF(OR($A103="",$B103="",$C103="",$D103="",$E103="",$F103="",$G103="",$H103="",$N103="",$O103="",$P103=""),"Check inputs",IF(OR(AND($I103="",OR($J103&lt;&gt;"",$K103&lt;&gt;"")),AND($I103&lt;&gt;"",OR($J103="",$K103=""))),"Check product inputs",IF(OR($H103&gt;Assumptions!$B$11,$J103&gt;Assumptions!$B$12,$K103&gt;Assumptions!$B$15,$L103&gt;Assumptions!$B$13,$M103&gt;Assumptions!$B$14),"Check limits",IF($AB103="","Check calculation",IF($AB103&lt;Assumptions!$B$9,"Check margin",IF($Z103&gt;Assumptions!$B$10,"Review amount","Ready for review")))))))</f>
        <v/>
      </c>
      <c r="AE103">
        <f>""</f>
        <v/>
      </c>
      <c r="AF103">
        <f>""</f>
        <v/>
      </c>
      <c r="AG103">
        <f>""</f>
        <v/>
      </c>
      <c r="AH103">
        <f>""</f>
        <v/>
      </c>
      <c r="AI103">
        <f>""</f>
        <v/>
      </c>
      <c r="AJ103">
        <f>""</f>
        <v/>
      </c>
      <c r="AK103">
        <f>""</f>
        <v/>
      </c>
      <c r="AL103">
        <f>""</f>
        <v/>
      </c>
    </row>
    <row r="104" ht="22" customHeight="1">
      <c r="A104" s="25" t="n"/>
      <c r="B104" s="15" t="n"/>
      <c r="C104" s="15" t="n"/>
      <c r="D104" s="15" t="n"/>
      <c r="E104" s="15" t="n"/>
      <c r="F104" s="15" t="n"/>
      <c r="G104" s="15" t="n"/>
      <c r="H104" s="16" t="n"/>
      <c r="I104" s="15" t="n"/>
      <c r="J104" s="16" t="n"/>
      <c r="K104" s="17" t="n"/>
      <c r="L104" s="16" t="n"/>
      <c r="M104" s="17" t="n"/>
      <c r="N104" s="15" t="n"/>
      <c r="O104" s="15" t="n"/>
      <c r="P104" s="15" t="n"/>
      <c r="Q104" s="6">
        <f>IF($A104="","",IF($H104="","",IFERROR($H104*Assumptions!$B$4,"")))</f>
        <v/>
      </c>
      <c r="R104" s="6">
        <f>IF($A104="","",IF($I104="",0,IF(OR($J104="",$K104=""),"",IFERROR($J104*$K104,""))))</f>
        <v/>
      </c>
      <c r="S104" s="6">
        <f>IF($A104="","",IF($L104="",0,IFERROR($L104*Assumptions!$B$5,"")))</f>
        <v/>
      </c>
      <c r="T104" s="6">
        <f>IF(OR($A104="",$B104="",$C104="",$E104="",$H104=""),"",IF(AND($I104&lt;&gt;"",$R104=""),"",IFERROR(SUM($Q104:$S104,$M104),"")))</f>
        <v/>
      </c>
      <c r="U104" s="6">
        <f>IF($T104="","",IFERROR($T104*Assumptions!$B$6,""))</f>
        <v/>
      </c>
      <c r="V104" s="6">
        <f>IF($T104="","",IFERROR(SUM($T104:$U104),""))</f>
        <v/>
      </c>
      <c r="W104" s="6">
        <f>IF($V104="","",IFERROR($V104*Assumptions!$B$7,""))</f>
        <v/>
      </c>
      <c r="X104" s="6">
        <f>IF($V104="","",IFERROR(SUM($V104:$W104),""))</f>
        <v/>
      </c>
      <c r="Y104" s="6">
        <f>IF($X104="","",IF($N104="","",IF($N104="Yes",IFERROR($X104*Assumptions!$B$8,""),0)))</f>
        <v/>
      </c>
      <c r="Z104" s="6">
        <f>IF(OR($X104="",$Y104=""),"",IFERROR($X104+$Y104,""))</f>
        <v/>
      </c>
      <c r="AA104" s="6">
        <f>IF(OR($X104="",$V104=""),"",IFERROR($X104-$V104,""))</f>
        <v/>
      </c>
      <c r="AB104" s="11">
        <f>IF(OR($AA104="",$X104=""),"",IFERROR($AA104/$X104,""))</f>
        <v/>
      </c>
      <c r="AC104" s="20">
        <f>IF(COUNTA($A104:$P104)=0,"",IF(OR($A104="",$B104="",$C104="",$D104="",$E104="",$F104="",$G104="",$H104="",$N104="",$O104="",$P104=""),"Check inputs",IF(OR(AND($I104="",OR($J104&lt;&gt;"",$K104&lt;&gt;"")),AND($I104&lt;&gt;"",OR($J104="",$K104=""))),"Check product inputs",IF(OR($H104&gt;Assumptions!$B$11,$J104&gt;Assumptions!$B$12,$K104&gt;Assumptions!$B$15,$L104&gt;Assumptions!$B$13,$M104&gt;Assumptions!$B$14),"Check limits",IF($AB104="","Check calculation",IF($AB104&lt;Assumptions!$B$9,"Check margin",IF($Z104&gt;Assumptions!$B$10,"Review amount","Ready for review")))))))</f>
        <v/>
      </c>
      <c r="AE104">
        <f>""</f>
        <v/>
      </c>
      <c r="AF104">
        <f>""</f>
        <v/>
      </c>
      <c r="AG104">
        <f>""</f>
        <v/>
      </c>
      <c r="AH104">
        <f>""</f>
        <v/>
      </c>
      <c r="AI104">
        <f>""</f>
        <v/>
      </c>
      <c r="AJ104">
        <f>""</f>
        <v/>
      </c>
      <c r="AK104">
        <f>""</f>
        <v/>
      </c>
      <c r="AL104">
        <f>""</f>
        <v/>
      </c>
    </row>
  </sheetData>
  <autoFilter ref="A4:AC104"/>
  <mergeCells count="1">
    <mergeCell ref="A1:AC1"/>
  </mergeCells>
  <conditionalFormatting sqref="AC5:AC104">
    <cfRule type="expression" priority="1" dxfId="0">
      <formula>AND($AC5&lt;&gt;"",$AC5&lt;&gt;"Ready for review")</formula>
    </cfRule>
    <cfRule type="expression" priority="2" dxfId="1">
      <formula>$AC5="Ready for review"</formula>
    </cfRule>
  </conditionalFormatting>
  <conditionalFormatting sqref="P5:P104">
    <cfRule type="expression" priority="3" dxfId="0">
      <formula>$P5="Needs Review"</formula>
    </cfRule>
  </conditionalFormatting>
  <dataValidations count="11">
    <dataValidation sqref="A5:A104" showDropDown="0" showInputMessage="0" showErrorMessage="0" allowBlank="0" errorTitle="Check the date" error="Enter a date within one year before or after today." promptTitle="Service date" prompt="Enter the planned pricing date in MM/DD/YYYY format." type="date" operator="between">
      <formula1>DATE(2025,9,10)</formula1>
      <formula2>DATE(2027,9,10)</formula2>
    </dataValidation>
    <dataValidation sqref="H5:H104" showDropDown="0" showInputMessage="0" showErrorMessage="0" allowBlank="0" errorTitle="Check labor hours" error="Enter labor hours greater than zero." promptTitle="Labor hours" prompt="Enter the estimated labor hours. The editable review limit is on Assumptions." type="decimal" operator="between">
      <formula1>0.01</formula1>
      <formula2>1000</formula2>
    </dataValidation>
    <dataValidation sqref="J5:M104" showDropDown="0" showInputMessage="0" showErrorMessage="0" allowBlank="0" errorTitle="Check the number" error="Enter zero or a positive number." promptTitle="Quantity or amount" prompt="Enter a nonnegative quantity, distance, or amount." type="decimal" operator="between">
      <formula1>0</formula1>
      <formula2>100000</formula2>
    </dataValidation>
    <dataValidation sqref="D5:D104" showDropDown="0" showInputMessage="0" showErrorMessage="0" allowBlank="0" errorTitle="Choose a listed value" error="Select a value from the dropdown list." promptTitle="Choose a value" prompt="Choose the fictional pest concern." type="list">
      <formula1>=$AF$5:$AF$14</formula1>
    </dataValidation>
    <dataValidation sqref="E5:E104" showDropDown="0" showInputMessage="0" showErrorMessage="0" allowBlank="0" errorTitle="Choose a listed value" error="Select a value from the dropdown list." promptTitle="Choose a value" prompt="Choose the fictional service." type="list">
      <formula1>=$AE$5:$AE$14</formula1>
    </dataValidation>
    <dataValidation sqref="F5:F104" showDropDown="0" showInputMessage="0" showErrorMessage="0" allowBlank="0" errorTitle="Choose a listed value" error="Select a value from the dropdown list." promptTitle="Choose a value" prompt="Choose the fictional technician." type="list">
      <formula1>=$AG$5:$AG$8</formula1>
    </dataValidation>
    <dataValidation sqref="G5:G104" showDropDown="0" showInputMessage="0" showErrorMessage="0" allowBlank="0" errorTitle="Choose a listed value" error="Select a value from the dropdown list." promptTitle="Choose a value" prompt="Choose the fictional route." type="list">
      <formula1>=$AI$5:$AI$8</formula1>
    </dataValidation>
    <dataValidation sqref="I5:I104" showDropDown="0" showInputMessage="0" showErrorMessage="0" allowBlank="0" errorTitle="Choose a listed value" error="Select a value from the dropdown list." promptTitle="Choose a value" prompt="Choose the fictional product, if used." type="list">
      <formula1>=$AH$5:$AH$10</formula1>
    </dataValidation>
    <dataValidation sqref="N5:N104" showDropDown="0" showInputMessage="0" showErrorMessage="0" allowBlank="0" errorTitle="Choose a listed value" error="Select a value from the dropdown list." promptTitle="Choose a value" prompt="Choose whether the planning tax rate applies." type="list">
      <formula1>=$AL$5:$AL$6</formula1>
    </dataValidation>
    <dataValidation sqref="O5:O104" showDropDown="0" showInputMessage="0" showErrorMessage="0" allowBlank="0" errorTitle="Choose a listed value" error="Select a value from the dropdown list." promptTitle="Choose a value" prompt="Choose the internal responsibility." type="list">
      <formula1>=$AJ$5:$AJ$7</formula1>
    </dataValidation>
    <dataValidation sqref="P5:P104" showDropDown="0" showInputMessage="0" showErrorMessage="0" allowBlank="0" errorTitle="Choose a listed value" error="Select a value from the dropdown list." promptTitle="Choose a value" prompt="Choose the internal planning status." type="list">
      <formula1>=$AK$5:$AK$7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D56A4A"/>
    <outlinePr summaryBelow="1" summaryRight="1"/>
    <pageSetUpPr fitToPage="1"/>
  </sheetPr>
  <dimension ref="A1:M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5" customWidth="1" min="2" max="2"/>
    <col width="23" customWidth="1" min="3" max="3"/>
    <col width="50" customWidth="1" min="4" max="4"/>
    <col width="3" customWidth="1" min="5" max="5"/>
    <col width="27" customWidth="1" min="6" max="6"/>
    <col width="27" customWidth="1" min="7" max="7"/>
    <col width="27" customWidth="1" min="8" max="8"/>
    <col width="27" customWidth="1" min="9" max="9"/>
    <col width="27" customWidth="1" min="10" max="10"/>
    <col width="27" customWidth="1" min="11" max="11"/>
    <col width="27" customWidth="1" min="12" max="12"/>
    <col width="27" customWidth="1" min="13" max="13"/>
  </cols>
  <sheetData>
    <row r="1" ht="28" customHeight="1">
      <c r="A1" s="1" t="inlineStr">
        <is>
          <t>Pest Control Pricing Calculator — Assumptions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4" t="n"/>
    </row>
    <row r="2" ht="30" customHeight="1">
      <c r="A2" s="12" t="inlineStr">
        <is>
          <t>Edit planning assumptions and dropdown choices as needed. Verify rates, costs, and tax handling for each quote.</t>
        </is>
      </c>
    </row>
    <row r="3">
      <c r="A3" s="13" t="inlineStr">
        <is>
          <t>Setting</t>
        </is>
      </c>
      <c r="B3" s="13" t="inlineStr">
        <is>
          <t>Value</t>
        </is>
      </c>
      <c r="C3" s="13" t="inlineStr">
        <is>
          <t>Units</t>
        </is>
      </c>
      <c r="D3" s="13" t="inlineStr">
        <is>
          <t>Use in Calculator</t>
        </is>
      </c>
      <c r="F3" s="2" t="inlineStr">
        <is>
          <t>Services</t>
        </is>
      </c>
      <c r="G3" s="2" t="inlineStr">
        <is>
          <t>Pest Concerns</t>
        </is>
      </c>
      <c r="H3" s="2" t="inlineStr">
        <is>
          <t>Technicians</t>
        </is>
      </c>
      <c r="I3" s="2" t="inlineStr">
        <is>
          <t>Products</t>
        </is>
      </c>
      <c r="J3" s="2" t="inlineStr">
        <is>
          <t>Routes</t>
        </is>
      </c>
      <c r="K3" s="2" t="inlineStr">
        <is>
          <t>Responsibilities</t>
        </is>
      </c>
      <c r="L3" s="2" t="inlineStr">
        <is>
          <t>Statuses</t>
        </is>
      </c>
      <c r="M3" s="2" t="inlineStr">
        <is>
          <t>Tax Choices</t>
        </is>
      </c>
    </row>
    <row r="4">
      <c r="A4" s="20" t="inlineStr">
        <is>
          <t>Labor Rate</t>
        </is>
      </c>
      <c r="B4" s="17" t="n">
        <v>65</v>
      </c>
      <c r="C4" s="20" t="inlineStr">
        <is>
          <t>US dollars per hour</t>
        </is>
      </c>
      <c r="D4" s="20" t="inlineStr">
        <is>
          <t>Multiplied by entered labor hours.</t>
        </is>
      </c>
      <c r="F4" s="21" t="inlineStr">
        <is>
          <t>Fictional General Visit</t>
        </is>
      </c>
      <c r="G4" s="21" t="inlineStr">
        <is>
          <t>Fictional General Concern</t>
        </is>
      </c>
      <c r="H4" s="21" t="inlineStr">
        <is>
          <t>Fictional Tech A</t>
        </is>
      </c>
      <c r="I4" s="21" t="inlineStr">
        <is>
          <t>Fictional Product A</t>
        </is>
      </c>
      <c r="J4" s="21" t="inlineStr">
        <is>
          <t>Fictional Route A</t>
        </is>
      </c>
      <c r="K4" s="21" t="inlineStr">
        <is>
          <t>Fictional Owner Role</t>
        </is>
      </c>
      <c r="L4" s="21" t="inlineStr">
        <is>
          <t>Draft</t>
        </is>
      </c>
      <c r="M4" s="21" t="inlineStr">
        <is>
          <t>Yes</t>
        </is>
      </c>
    </row>
    <row r="5">
      <c r="A5" s="19" t="inlineStr">
        <is>
          <t>Mileage Rate</t>
        </is>
      </c>
      <c r="B5" s="17" t="n">
        <v>0.72</v>
      </c>
      <c r="C5" s="19" t="inlineStr">
        <is>
          <t>US dollars per mile</t>
        </is>
      </c>
      <c r="D5" s="19" t="inlineStr">
        <is>
          <t>Multiplied by entered travel miles.</t>
        </is>
      </c>
      <c r="F5" s="21" t="inlineStr">
        <is>
          <t>Fictional Ant Visit</t>
        </is>
      </c>
      <c r="G5" s="21" t="inlineStr">
        <is>
          <t>Fictional Ant Concern</t>
        </is>
      </c>
      <c r="H5" s="21" t="inlineStr">
        <is>
          <t>Fictional Tech B</t>
        </is>
      </c>
      <c r="I5" s="21" t="inlineStr">
        <is>
          <t>Fictional Product B</t>
        </is>
      </c>
      <c r="J5" s="21" t="inlineStr">
        <is>
          <t>Fictional Route B</t>
        </is>
      </c>
      <c r="K5" s="21" t="inlineStr">
        <is>
          <t>Fictional Operations Role</t>
        </is>
      </c>
      <c r="L5" s="21" t="inlineStr">
        <is>
          <t>Needs Review</t>
        </is>
      </c>
      <c r="M5" s="21" t="inlineStr">
        <is>
          <t>No</t>
        </is>
      </c>
    </row>
    <row r="6">
      <c r="A6" s="20" t="inlineStr">
        <is>
          <t>Overhead Rate</t>
        </is>
      </c>
      <c r="B6" s="22" t="n">
        <v>0.18</v>
      </c>
      <c r="C6" s="20" t="inlineStr">
        <is>
          <t>Percent of direct cost</t>
        </is>
      </c>
      <c r="D6" s="20" t="inlineStr">
        <is>
          <t>Applied to calculated direct cost.</t>
        </is>
      </c>
      <c r="F6" s="21" t="inlineStr">
        <is>
          <t>Fictional Rodent Visit</t>
        </is>
      </c>
      <c r="G6" s="21" t="inlineStr">
        <is>
          <t>Fictional Rodent Concern</t>
        </is>
      </c>
      <c r="H6" s="21" t="inlineStr">
        <is>
          <t>Fictional Tech C</t>
        </is>
      </c>
      <c r="I6" s="21" t="inlineStr">
        <is>
          <t>Fictional Product C</t>
        </is>
      </c>
      <c r="J6" s="21" t="inlineStr">
        <is>
          <t>Fictional Route C</t>
        </is>
      </c>
      <c r="K6" s="21" t="inlineStr">
        <is>
          <t>Fictional Sales Role</t>
        </is>
      </c>
      <c r="L6" s="21" t="inlineStr">
        <is>
          <t>Internally Reviewed</t>
        </is>
      </c>
      <c r="M6" s="21" t="n"/>
    </row>
    <row r="7">
      <c r="A7" s="19" t="inlineStr">
        <is>
          <t>Markup Rate</t>
        </is>
      </c>
      <c r="B7" s="22" t="n">
        <v>0.3</v>
      </c>
      <c r="C7" s="19" t="inlineStr">
        <is>
          <t>Percent of cost basis</t>
        </is>
      </c>
      <c r="D7" s="19" t="inlineStr">
        <is>
          <t>Applied after overhead.</t>
        </is>
      </c>
      <c r="F7" s="21" t="inlineStr">
        <is>
          <t>Fictional Wasp Visit</t>
        </is>
      </c>
      <c r="G7" s="21" t="inlineStr">
        <is>
          <t>Fictional Wasp Concern</t>
        </is>
      </c>
      <c r="H7" s="21" t="inlineStr">
        <is>
          <t>Fictional Tech D</t>
        </is>
      </c>
      <c r="I7" s="21" t="inlineStr">
        <is>
          <t>Fictional Product D</t>
        </is>
      </c>
      <c r="J7" s="21" t="inlineStr">
        <is>
          <t>Fictional Route D</t>
        </is>
      </c>
      <c r="K7" s="21" t="n"/>
      <c r="L7" s="21" t="n"/>
      <c r="M7" s="21" t="n"/>
    </row>
    <row r="8">
      <c r="A8" s="20" t="inlineStr">
        <is>
          <t>Planning Tax Rate</t>
        </is>
      </c>
      <c r="B8" s="22" t="n">
        <v>0.0725</v>
      </c>
      <c r="C8" s="20" t="inlineStr">
        <is>
          <t>Percent of pre-tax price</t>
        </is>
      </c>
      <c r="D8" s="20" t="inlineStr">
        <is>
          <t>Applied only when Tax Applied? is Yes; verify applicability.</t>
        </is>
      </c>
      <c r="F8" s="21" t="inlineStr">
        <is>
          <t>Fictional Mosquito Visit</t>
        </is>
      </c>
      <c r="G8" s="21" t="inlineStr">
        <is>
          <t>Fictional Mosquito Concern</t>
        </is>
      </c>
      <c r="H8" s="21" t="n"/>
      <c r="I8" s="21" t="inlineStr">
        <is>
          <t>Fictional Product E</t>
        </is>
      </c>
      <c r="J8" s="21" t="n"/>
      <c r="K8" s="21" t="n"/>
      <c r="L8" s="21" t="n"/>
      <c r="M8" s="21" t="n"/>
    </row>
    <row r="9">
      <c r="A9" s="19" t="inlineStr">
        <is>
          <t>Minimum Margin Check</t>
        </is>
      </c>
      <c r="B9" s="22" t="n">
        <v>0.2</v>
      </c>
      <c r="C9" s="19" t="inlineStr">
        <is>
          <t>Percent</t>
        </is>
      </c>
      <c r="D9" s="19" t="inlineStr">
        <is>
          <t>Prompts a human check below this margin.</t>
        </is>
      </c>
      <c r="F9" s="21" t="inlineStr">
        <is>
          <t>Fictional Flea Visit</t>
        </is>
      </c>
      <c r="G9" s="21" t="inlineStr">
        <is>
          <t>Fictional Flea Concern</t>
        </is>
      </c>
      <c r="H9" s="21" t="n"/>
      <c r="I9" s="21" t="inlineStr">
        <is>
          <t>Fictional Product F</t>
        </is>
      </c>
      <c r="J9" s="21" t="n"/>
      <c r="K9" s="21" t="n"/>
      <c r="L9" s="21" t="n"/>
      <c r="M9" s="21" t="n"/>
    </row>
    <row r="10">
      <c r="A10" s="20" t="inlineStr">
        <is>
          <t>Amount Review Level</t>
        </is>
      </c>
      <c r="B10" s="17" t="n">
        <v>1000</v>
      </c>
      <c r="C10" s="20" t="inlineStr">
        <is>
          <t>US dollars</t>
        </is>
      </c>
      <c r="D10" s="20" t="inlineStr">
        <is>
          <t>Prompts a human review above this customer price.</t>
        </is>
      </c>
      <c r="F10" s="21" t="inlineStr">
        <is>
          <t>Fictional Bed Bug Inspection</t>
        </is>
      </c>
      <c r="G10" s="21" t="inlineStr">
        <is>
          <t>Fictional Bed Bug Concern</t>
        </is>
      </c>
      <c r="H10" s="21" t="n"/>
      <c r="I10" s="21" t="n"/>
      <c r="J10" s="21" t="n"/>
      <c r="K10" s="21" t="n"/>
      <c r="L10" s="21" t="n"/>
      <c r="M10" s="21" t="n"/>
    </row>
    <row r="11">
      <c r="A11" s="19" t="inlineStr">
        <is>
          <t>Maximum Labor Hours</t>
        </is>
      </c>
      <c r="B11" s="16" t="n">
        <v>24</v>
      </c>
      <c r="C11" s="19" t="inlineStr">
        <is>
          <t>Hours</t>
        </is>
      </c>
      <c r="D11" s="19" t="inlineStr">
        <is>
          <t>Prompts a check when entered hours exceed this limit.</t>
        </is>
      </c>
      <c r="F11" s="21" t="inlineStr">
        <is>
          <t>Fictional Termite Inspection</t>
        </is>
      </c>
      <c r="G11" s="21" t="inlineStr">
        <is>
          <t>Fictional Termite Concern</t>
        </is>
      </c>
      <c r="H11" s="21" t="n"/>
      <c r="I11" s="21" t="n"/>
      <c r="J11" s="21" t="n"/>
      <c r="K11" s="21" t="n"/>
      <c r="L11" s="21" t="n"/>
      <c r="M11" s="21" t="n"/>
    </row>
    <row r="12">
      <c r="A12" s="20" t="inlineStr">
        <is>
          <t>Maximum Product Quantity</t>
        </is>
      </c>
      <c r="B12" s="16" t="n">
        <v>256</v>
      </c>
      <c r="C12" s="20" t="inlineStr">
        <is>
          <t>Ounces</t>
        </is>
      </c>
      <c r="D12" s="20" t="inlineStr">
        <is>
          <t>Prompts a check when entered quantity exceeds this limit.</t>
        </is>
      </c>
      <c r="F12" s="21" t="inlineStr">
        <is>
          <t>Fictional Follow-Up</t>
        </is>
      </c>
      <c r="G12" s="21" t="inlineStr">
        <is>
          <t>Fictional Follow-Up Concern</t>
        </is>
      </c>
      <c r="H12" s="21" t="n"/>
      <c r="I12" s="21" t="n"/>
      <c r="J12" s="21" t="n"/>
      <c r="K12" s="21" t="n"/>
      <c r="L12" s="21" t="n"/>
      <c r="M12" s="21" t="n"/>
    </row>
    <row r="13">
      <c r="A13" s="19" t="inlineStr">
        <is>
          <t>Maximum Travel Miles</t>
        </is>
      </c>
      <c r="B13" s="16" t="n">
        <v>300</v>
      </c>
      <c r="C13" s="19" t="inlineStr">
        <is>
          <t>Miles</t>
        </is>
      </c>
      <c r="D13" s="19" t="inlineStr">
        <is>
          <t>Prompts a check when entered miles exceed this limit.</t>
        </is>
      </c>
      <c r="F13" s="21" t="inlineStr">
        <is>
          <t>Fictional Boundary Visit</t>
        </is>
      </c>
      <c r="G13" s="21" t="inlineStr">
        <is>
          <t>Fictional Boundary Concern</t>
        </is>
      </c>
      <c r="H13" s="21" t="n"/>
      <c r="I13" s="21" t="n"/>
      <c r="J13" s="21" t="n"/>
      <c r="K13" s="21" t="n"/>
      <c r="L13" s="21" t="n"/>
      <c r="M13" s="21" t="n"/>
    </row>
    <row r="14">
      <c r="A14" s="20" t="inlineStr">
        <is>
          <t>Maximum Other Direct Cost</t>
        </is>
      </c>
      <c r="B14" s="17" t="n">
        <v>2500</v>
      </c>
      <c r="C14" s="20" t="inlineStr">
        <is>
          <t>US dollars</t>
        </is>
      </c>
      <c r="D14" s="20" t="inlineStr">
        <is>
          <t>Prompts a check when entered cost exceeds this limit.</t>
        </is>
      </c>
    </row>
    <row r="15">
      <c r="A15" s="19" t="inlineStr">
        <is>
          <t>Maximum Product Unit Cost</t>
        </is>
      </c>
      <c r="B15" s="17" t="n">
        <v>100</v>
      </c>
      <c r="C15" s="19" t="inlineStr">
        <is>
          <t>US dollars per ounce</t>
        </is>
      </c>
      <c r="D15" s="19" t="inlineStr">
        <is>
          <t>Prompts a check when entered unit cost exceeds this limit.</t>
        </is>
      </c>
    </row>
  </sheetData>
  <autoFilter ref="A3:D15"/>
  <mergeCells count="1">
    <mergeCell ref="A1:M1"/>
  </mergeCells>
  <dataValidations count="2">
    <dataValidation sqref="B4:B5 B10:B15" showDropDown="0" showInputMessage="0" showErrorMessage="0" allowBlank="0" errorTitle="Enter a nonnegative number" error="Enter zero or a positive planning value." promptTitle="Editable planning value" prompt="Enter a nonnegative amount, quantity, rate, or limit." type="decimal" operator="between">
      <formula1>0</formula1>
      <formula2>1000000</formula2>
    </dataValidation>
    <dataValidation sqref="B6:B9" showDropDown="0" showInputMessage="0" showErrorMessage="0" allowBlank="0" errorTitle="Enter a percentage" error="Enter a decimal percentage from 0 through 1." promptTitle="Editable percentage" prompt="For example, enter 0.20 for 20%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Pest Control Planning Company</dc:creator>
  <dc:title xmlns:dc="http://purl.org/dc/elements/1.1/">Pest Control Pricing Calculator</dc:title>
  <dc:description xmlns:dc="http://purl.org/dc/elements/1.1/">Builds fictional service prices from labor, materials, mileage, overhead, markup, and planning tax.</dc:description>
  <dc:subject xmlns:dc="http://purl.org/dc/elements/1.1/">Fictional service price planning workbook</dc:subject>
  <dcterms:created xmlns:dcterms="http://purl.org/dc/terms/" xmlns:xsi="http://www.w3.org/2001/XMLSchema-instance" xsi:type="dcterms:W3CDTF">2026-09-10T20:21:57Z</dcterms:created>
  <dcterms:modified xmlns:dcterms="http://purl.org/dc/terms/" xmlns:xsi="http://www.w3.org/2001/XMLSchema-instance" xsi:type="dcterms:W3CDTF">2026-09-10T20:21:58+00:00Z</dcterms:modified>
</cp:coreProperties>
</file>