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Quote Track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'Quote Tracker'!$A$1:$Q$101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mm/dd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243238"/>
      <sz val="10"/>
    </font>
    <font>
      <name val="Calibri"/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2" fillId="4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Quotes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'Summary'!F3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183B4E"/>
              </a:solidFill>
              <a:prstDash val="solid"/>
            </a:ln>
          </spPr>
          <cat>
            <numRef>
              <f>'Summary'!$E$4:$E$8</f>
            </numRef>
          </cat>
          <val>
            <numRef>
              <f>'Summary'!$F$4:$F$8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Quotes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2808000" cy="151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3" customWidth="1" min="1" max="1"/>
    <col width="19" customWidth="1" min="2" max="2"/>
    <col width="3" customWidth="1" min="3" max="3"/>
    <col width="3" customWidth="1" min="4" max="4"/>
    <col width="22" customWidth="1" min="5" max="5"/>
    <col width="15" customWidth="1" min="6" max="6"/>
    <col width="13" customWidth="1" min="7" max="7"/>
    <col width="13" customWidth="1" min="8" max="8"/>
  </cols>
  <sheetData>
    <row r="1" ht="30" customHeight="1">
      <c r="A1" s="1" t="inlineStr">
        <is>
          <t>Pest Control Quote Follow-Up Tracker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>
      <c r="A3" s="2" t="inlineStr">
        <is>
          <t>Indicator</t>
        </is>
      </c>
      <c r="B3" s="2" t="inlineStr">
        <is>
          <t>Calculated Value</t>
        </is>
      </c>
      <c r="E3" s="3" t="inlineStr">
        <is>
          <t>Quote Status</t>
        </is>
      </c>
      <c r="F3" s="3" t="inlineStr">
        <is>
          <t>Quote Count</t>
        </is>
      </c>
    </row>
    <row r="4">
      <c r="A4" s="4" t="inlineStr">
        <is>
          <t>Total quotes</t>
        </is>
      </c>
      <c r="B4" s="5">
        <f>COUNTIF('Quote Tracker'!$A$2:$A$101,"&lt;&gt;")</f>
        <v/>
      </c>
      <c r="E4" s="4" t="inlineStr">
        <is>
          <t>Open</t>
        </is>
      </c>
      <c r="F4" s="6">
        <f>COUNTIF('Quote Tracker'!$J$2:$J$101,E4)</f>
        <v/>
      </c>
    </row>
    <row r="5">
      <c r="A5" s="7" t="inlineStr">
        <is>
          <t>Open and pending quotes</t>
        </is>
      </c>
      <c r="B5" s="8">
        <f>COUNTIF('Quote Tracker'!$J$2:$J$101,"Open")+COUNTIF('Quote Tracker'!$J$2:$J$101,"Pending Customer")</f>
        <v/>
      </c>
      <c r="E5" s="7" t="inlineStr">
        <is>
          <t>Pending Customer</t>
        </is>
      </c>
      <c r="F5" s="9">
        <f>COUNTIF('Quote Tracker'!$J$2:$J$101,E5)</f>
        <v/>
      </c>
    </row>
    <row r="6">
      <c r="A6" s="4" t="inlineStr">
        <is>
          <t>Open and pending quote value</t>
        </is>
      </c>
      <c r="B6" s="29">
        <f>SUMIF('Quote Tracker'!$J$2:$J$101,"Open",'Quote Tracker'!$I$2:$I$101)+SUMIF('Quote Tracker'!$J$2:$J$101,"Pending Customer",'Quote Tracker'!$I$2:$I$101)</f>
        <v/>
      </c>
      <c r="E6" s="4" t="inlineStr">
        <is>
          <t>Won</t>
        </is>
      </c>
      <c r="F6" s="6">
        <f>COUNTIF('Quote Tracker'!$J$2:$J$101,E6)</f>
        <v/>
      </c>
    </row>
    <row r="7">
      <c r="A7" s="7" t="inlineStr">
        <is>
          <t>Due today or past due</t>
        </is>
      </c>
      <c r="B7" s="8">
        <f>COUNTIF('Quote Tracker'!$Q$2:$Q$101,"Due today")+COUNTIF('Quote Tracker'!$Q$2:$Q$101,"Past due")</f>
        <v/>
      </c>
      <c r="E7" s="7" t="inlineStr">
        <is>
          <t>Lost</t>
        </is>
      </c>
      <c r="F7" s="9">
        <f>COUNTIF('Quote Tracker'!$J$2:$J$101,E7)</f>
        <v/>
      </c>
    </row>
    <row r="8">
      <c r="A8" s="4" t="inlineStr">
        <is>
          <t>Due soon</t>
        </is>
      </c>
      <c r="B8" s="5">
        <f>COUNTIF('Quote Tracker'!$Q$2:$Q$101,"Due soon")</f>
        <v/>
      </c>
      <c r="E8" s="4" t="inlineStr">
        <is>
          <t>Expired</t>
        </is>
      </c>
      <c r="F8" s="6">
        <f>COUNTIF('Quote Tracker'!$J$2:$J$101,E8)</f>
        <v/>
      </c>
    </row>
    <row r="9">
      <c r="A9" s="7" t="inlineStr">
        <is>
          <t>Need follow-up scheduling</t>
        </is>
      </c>
      <c r="B9" s="8">
        <f>COUNTIF('Quote Tracker'!$Q$2:$Q$101,"Schedule follow-up")</f>
        <v/>
      </c>
    </row>
    <row r="10">
      <c r="A10" s="4" t="inlineStr">
        <is>
          <t>Won quotes</t>
        </is>
      </c>
      <c r="B10" s="5">
        <f>COUNTIF('Quote Tracker'!$J$2:$J$101,"Won")</f>
        <v/>
      </c>
    </row>
    <row r="11">
      <c r="A11" s="7" t="inlineStr">
        <is>
          <t>Lost quotes</t>
        </is>
      </c>
      <c r="B11" s="8">
        <f>COUNTIF('Quote Tracker'!$J$2:$J$101,"Lost")</f>
        <v/>
      </c>
    </row>
    <row r="12">
      <c r="A12" s="4" t="inlineStr">
        <is>
          <t>Expired quotes</t>
        </is>
      </c>
      <c r="B12" s="5">
        <f>COUNTIF('Quote Tracker'!$J$2:$J$101,"Expired")</f>
        <v/>
      </c>
    </row>
    <row r="13">
      <c r="A13" s="7" t="inlineStr">
        <is>
          <t>Win rate on decided quotes</t>
        </is>
      </c>
      <c r="B13" s="30">
        <f>IFERROR(COUNTIF('Quote Tracker'!$J$2:$J$101,"Won")/(COUNTIF('Quote Tracker'!$J$2:$J$101,"Won")+COUNTIF('Quote Tracker'!$J$2:$J$101,"Lost")),"")</f>
        <v/>
      </c>
    </row>
    <row r="14">
      <c r="A14" s="4" t="inlineStr">
        <is>
          <t>Quotes needing expiration review</t>
        </is>
      </c>
      <c r="B14" s="5">
        <f>COUNTIF('Quote Tracker'!$Q$2:$Q$101,"Check expiration")</f>
        <v/>
      </c>
    </row>
    <row r="15">
      <c r="A15" s="7" t="inlineStr">
        <is>
          <t>Average open or pending value</t>
        </is>
      </c>
      <c r="B15" s="31">
        <f>IFERROR((SUMIF('Quote Tracker'!$J$2:$J$101,"Open",'Quote Tracker'!$I$2:$I$101)+SUMIF('Quote Tracker'!$J$2:$J$101,"Pending Customer",'Quote Tracker'!$I$2:$I$101))/(COUNTIF('Quote Tracker'!$J$2:$J$101,"Open")+COUNTIF('Quote Tracker'!$J$2:$J$101,"Pending Customer")),"")</f>
        <v/>
      </c>
    </row>
  </sheetData>
  <mergeCells count="1">
    <mergeCell ref="A1:H1"/>
  </mergeCells>
  <conditionalFormatting sqref="B7">
    <cfRule type="expression" priority="1" dxfId="0" stopIfTrue="1">
      <formula>B7&gt;0</formula>
    </cfRule>
  </conditionalFormatting>
  <conditionalFormatting sqref="B14">
    <cfRule type="expression" priority="2" dxfId="0" stopIfTrue="1">
      <formula>B14&gt;0</formula>
    </cfRule>
  </conditionalFormatting>
  <pageMargins left="0.3" right="0.3" top="0.5" bottom="0.5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1" customWidth="1" min="2" max="2"/>
    <col width="52" customWidth="1" min="3" max="3"/>
    <col width="31" customWidth="1" min="4" max="4"/>
    <col width="39" customWidth="1" min="5" max="5"/>
    <col width="33" customWidth="1" min="6" max="6"/>
    <col width="29" customWidth="1" min="7" max="7"/>
    <col width="13" customWidth="1" min="8" max="8"/>
    <col width="14" customWidth="1" min="9" max="9"/>
    <col width="18" customWidth="1" min="10" max="10"/>
    <col width="14" customWidth="1" min="11" max="11"/>
    <col width="17" customWidth="1" min="12" max="12"/>
    <col width="17" customWidth="1" min="13" max="13"/>
    <col width="15" customWidth="1" min="14" max="14"/>
    <col width="20" customWidth="1" min="15" max="15"/>
    <col width="11" customWidth="1" min="16" max="16"/>
    <col width="23" customWidth="1" min="17" max="17"/>
  </cols>
  <sheetData>
    <row r="1" ht="40" customHeight="1">
      <c r="A1" s="13" t="inlineStr">
        <is>
          <t>Quote ID</t>
        </is>
      </c>
      <c r="B1" s="13" t="inlineStr">
        <is>
          <t>Customer</t>
        </is>
      </c>
      <c r="C1" s="13" t="inlineStr">
        <is>
          <t>Service Site</t>
        </is>
      </c>
      <c r="D1" s="13" t="inlineStr">
        <is>
          <t>Pest Concern</t>
        </is>
      </c>
      <c r="E1" s="13" t="inlineStr">
        <is>
          <t>Proposed Service</t>
        </is>
      </c>
      <c r="F1" s="13" t="inlineStr">
        <is>
          <t>Route</t>
        </is>
      </c>
      <c r="G1" s="13" t="inlineStr">
        <is>
          <t>Follow-Up Responsibility</t>
        </is>
      </c>
      <c r="H1" s="13" t="inlineStr">
        <is>
          <t>Quote Date</t>
        </is>
      </c>
      <c r="I1" s="13" t="inlineStr">
        <is>
          <t>Quote Amount</t>
        </is>
      </c>
      <c r="J1" s="13" t="inlineStr">
        <is>
          <t>Quote Status</t>
        </is>
      </c>
      <c r="K1" s="13" t="inlineStr">
        <is>
          <t>Decision Date</t>
        </is>
      </c>
      <c r="L1" s="13" t="inlineStr">
        <is>
          <t>Last Follow-Up Date</t>
        </is>
      </c>
      <c r="M1" s="13" t="inlineStr">
        <is>
          <t>Next Follow-Up Date</t>
        </is>
      </c>
      <c r="N1" s="13" t="inlineStr">
        <is>
          <t>Follow-Up Count</t>
        </is>
      </c>
      <c r="O1" s="13" t="inlineStr">
        <is>
          <t>Estimated Expiration Date</t>
        </is>
      </c>
      <c r="P1" s="13" t="inlineStr">
        <is>
          <t>Days Open</t>
        </is>
      </c>
      <c r="Q1" s="13" t="inlineStr">
        <is>
          <t>Follow-Up Alert</t>
        </is>
      </c>
    </row>
    <row r="2" ht="34" customHeight="1">
      <c r="A2" s="14" t="inlineStr">
        <is>
          <t>SAMPLE-Q-2026-001</t>
        </is>
      </c>
      <c r="B2" s="14" t="inlineStr">
        <is>
          <t>Sample Customer Alder (Fictional)</t>
        </is>
      </c>
      <c r="C2" s="14" t="inlineStr">
        <is>
          <t>101 Imaginary Pine Lane, Exampletown, ZZ 00001 (Fictional)</t>
        </is>
      </c>
      <c r="D2" s="14" t="inlineStr">
        <is>
          <t>Ant activity (Example)</t>
        </is>
      </c>
      <c r="E2" s="14" t="inlineStr">
        <is>
          <t>Exterior perimeter service (Example)</t>
        </is>
      </c>
      <c r="F2" s="14" t="inlineStr">
        <is>
          <t>Sample Route North (Fictional)</t>
        </is>
      </c>
      <c r="G2" s="14" t="inlineStr">
        <is>
          <t>Avery Quill (Fictional)</t>
        </is>
      </c>
      <c r="H2" s="15" t="n">
        <v>46271</v>
      </c>
      <c r="I2" s="32" t="n">
        <v>425</v>
      </c>
      <c r="J2" s="17" t="inlineStr">
        <is>
          <t>Open</t>
        </is>
      </c>
      <c r="K2" s="15" t="n"/>
      <c r="L2" s="15" t="n">
        <v>46274</v>
      </c>
      <c r="M2" s="15" t="n">
        <v>46276</v>
      </c>
      <c r="N2" s="18" t="n">
        <v>2</v>
      </c>
      <c r="O2" s="19">
        <f>IF(OR(A2="",H2="",NOT(ISNUMBER(H2)),NOT(ISNUMBER(Assumptions!$B$2))),"",IFERROR(H2+Assumptions!$B$2,""))</f>
        <v/>
      </c>
      <c r="P2" s="20">
        <f>IF(OR(A2="",H2="",NOT(ISNUMBER(H2))),"",IFERROR(MAX(0,IF(AND(OR(J2="Won",J2="Lost",J2="Expired"),K2&lt;&gt;"",ISNUMBER(K2)),K2-H2,TODAY()-H2)),""))</f>
        <v/>
      </c>
      <c r="Q2" s="6">
        <f>IF(A2="","",IF(B2="","Add customer",IF(C2="","Add service site",IF(OR(H2="",NOT(ISNUMBER(H2))),"Add quote date",IF(OR(I2="",NOT(ISNUMBER(I2))),"Add quote amount",IF(J2="","Check status",IF(AND(K2&lt;&gt;"",NOT(ISNUMBER(K2))),"Check decision date",IF(AND(L2&lt;&gt;"",NOT(ISNUMBER(L2))),"Check last follow-up",IF(AND(M2&lt;&gt;"",NOT(ISNUMBER(M2))),"Check next follow-up",IF(AND(K2&lt;&gt;"",K2&lt;H2),"Check decision date",IF(AND(L2&lt;&gt;"",L2&lt;H2),"Check last follow-up",IF(AND(M2&lt;&gt;"",M2&lt;H2),"Check next follow-up",IF(OR(J2="Won",J2="Lost",J2="Expired"),IF(K2="","Add decision date","Closed"),IF(K2&lt;&gt;"","Check decision date",IF(AND(O2&lt;&gt;"",TODAY()&gt;O2),"Check expiration",IF(M2="","Schedule follow-up",IF(M2&lt;TODAY(),"Past due",IF(M2=TODAY(),"Due today",IF(M2&lt;=TODAY()+IF(ISNUMBER(Assumptions!$B$3),Assumptions!$B$3,0),"Due soon","Scheduled")))))))))))))))))))</f>
        <v/>
      </c>
    </row>
    <row r="3" ht="34" customHeight="1">
      <c r="A3" s="14" t="inlineStr">
        <is>
          <t>SAMPLE-Q-2026-002</t>
        </is>
      </c>
      <c r="B3" s="14" t="inlineStr">
        <is>
          <t>Sample Customer Birch (Fictional)</t>
        </is>
      </c>
      <c r="C3" s="14" t="inlineStr">
        <is>
          <t>202 Fictional Cedar Court, Exampletown, ZZ 00002 (Fictional)</t>
        </is>
      </c>
      <c r="D3" s="14" t="inlineStr">
        <is>
          <t>Cockroach activity (Example)</t>
        </is>
      </c>
      <c r="E3" s="14" t="inlineStr">
        <is>
          <t>Recurring general pest service (Example)</t>
        </is>
      </c>
      <c r="F3" s="14" t="inlineStr">
        <is>
          <t>Sample Route South (Fictional)</t>
        </is>
      </c>
      <c r="G3" s="14" t="inlineStr">
        <is>
          <t>Jordan Vale (Fictional)</t>
        </is>
      </c>
      <c r="H3" s="15" t="n">
        <v>46264</v>
      </c>
      <c r="I3" s="32" t="n">
        <v>980</v>
      </c>
      <c r="J3" s="17" t="inlineStr">
        <is>
          <t>Pending Customer</t>
        </is>
      </c>
      <c r="K3" s="15" t="n"/>
      <c r="L3" s="15" t="n">
        <v>46272</v>
      </c>
      <c r="M3" s="15" t="n">
        <v>46275</v>
      </c>
      <c r="N3" s="18" t="n">
        <v>3</v>
      </c>
      <c r="O3" s="21">
        <f>IF(OR(A3="",H3="",NOT(ISNUMBER(H3)),NOT(ISNUMBER(Assumptions!$B$2))),"",IFERROR(H3+Assumptions!$B$2,""))</f>
        <v/>
      </c>
      <c r="P3" s="22">
        <f>IF(OR(A3="",H3="",NOT(ISNUMBER(H3))),"",IFERROR(MAX(0,IF(AND(OR(J3="Won",J3="Lost",J3="Expired"),K3&lt;&gt;"",ISNUMBER(K3)),K3-H3,TODAY()-H3)),""))</f>
        <v/>
      </c>
      <c r="Q3" s="9">
        <f>IF(A3="","",IF(B3="","Add customer",IF(C3="","Add service site",IF(OR(H3="",NOT(ISNUMBER(H3))),"Add quote date",IF(OR(I3="",NOT(ISNUMBER(I3))),"Add quote amount",IF(J3="","Check status",IF(AND(K3&lt;&gt;"",NOT(ISNUMBER(K3))),"Check decision date",IF(AND(L3&lt;&gt;"",NOT(ISNUMBER(L3))),"Check last follow-up",IF(AND(M3&lt;&gt;"",NOT(ISNUMBER(M3))),"Check next follow-up",IF(AND(K3&lt;&gt;"",K3&lt;H3),"Check decision date",IF(AND(L3&lt;&gt;"",L3&lt;H3),"Check last follow-up",IF(AND(M3&lt;&gt;"",M3&lt;H3),"Check next follow-up",IF(OR(J3="Won",J3="Lost",J3="Expired"),IF(K3="","Add decision date","Closed"),IF(K3&lt;&gt;"","Check decision date",IF(AND(O3&lt;&gt;"",TODAY()&gt;O3),"Check expiration",IF(M3="","Schedule follow-up",IF(M3&lt;TODAY(),"Past due",IF(M3=TODAY(),"Due today",IF(M3&lt;=TODAY()+IF(ISNUMBER(Assumptions!$B$3),Assumptions!$B$3,0),"Due soon","Scheduled")))))))))))))))))))</f>
        <v/>
      </c>
    </row>
    <row r="4" ht="34" customHeight="1">
      <c r="A4" s="14" t="inlineStr">
        <is>
          <t>SAMPLE-Q-2026-003</t>
        </is>
      </c>
      <c r="B4" s="14" t="inlineStr">
        <is>
          <t>Sample Customer Clover (Fictional)</t>
        </is>
      </c>
      <c r="C4" s="14" t="inlineStr">
        <is>
          <t>303 Sample Oak Avenue, Imaginary City, ZZ 00003 (Fictional)</t>
        </is>
      </c>
      <c r="D4" s="14" t="inlineStr">
        <is>
          <t>Spider activity (Example)</t>
        </is>
      </c>
      <c r="E4" s="14" t="inlineStr">
        <is>
          <t>One-time interior service (Example)</t>
        </is>
      </c>
      <c r="F4" s="14" t="inlineStr">
        <is>
          <t>Sample Route East (Fictional)</t>
        </is>
      </c>
      <c r="G4" s="14" t="inlineStr">
        <is>
          <t>Morgan Ember (Fictional)</t>
        </is>
      </c>
      <c r="H4" s="15" t="n">
        <v>46273</v>
      </c>
      <c r="I4" s="32" t="n">
        <v>275</v>
      </c>
      <c r="J4" s="17" t="inlineStr">
        <is>
          <t>Open</t>
        </is>
      </c>
      <c r="K4" s="15" t="n"/>
      <c r="L4" s="15" t="n"/>
      <c r="M4" s="15" t="n"/>
      <c r="N4" s="18" t="n">
        <v>0</v>
      </c>
      <c r="O4" s="19">
        <f>IF(OR(A4="",H4="",NOT(ISNUMBER(H4)),NOT(ISNUMBER(Assumptions!$B$2))),"",IFERROR(H4+Assumptions!$B$2,""))</f>
        <v/>
      </c>
      <c r="P4" s="20">
        <f>IF(OR(A4="",H4="",NOT(ISNUMBER(H4))),"",IFERROR(MAX(0,IF(AND(OR(J4="Won",J4="Lost",J4="Expired"),K4&lt;&gt;"",ISNUMBER(K4)),K4-H4,TODAY()-H4)),""))</f>
        <v/>
      </c>
      <c r="Q4" s="6">
        <f>IF(A4="","",IF(B4="","Add customer",IF(C4="","Add service site",IF(OR(H4="",NOT(ISNUMBER(H4))),"Add quote date",IF(OR(I4="",NOT(ISNUMBER(I4))),"Add quote amount",IF(J4="","Check status",IF(AND(K4&lt;&gt;"",NOT(ISNUMBER(K4))),"Check decision date",IF(AND(L4&lt;&gt;"",NOT(ISNUMBER(L4))),"Check last follow-up",IF(AND(M4&lt;&gt;"",NOT(ISNUMBER(M4))),"Check next follow-up",IF(AND(K4&lt;&gt;"",K4&lt;H4),"Check decision date",IF(AND(L4&lt;&gt;"",L4&lt;H4),"Check last follow-up",IF(AND(M4&lt;&gt;"",M4&lt;H4),"Check next follow-up",IF(OR(J4="Won",J4="Lost",J4="Expired"),IF(K4="","Add decision date","Closed"),IF(K4&lt;&gt;"","Check decision date",IF(AND(O4&lt;&gt;"",TODAY()&gt;O4),"Check expiration",IF(M4="","Schedule follow-up",IF(M4&lt;TODAY(),"Past due",IF(M4=TODAY(),"Due today",IF(M4&lt;=TODAY()+IF(ISNUMBER(Assumptions!$B$3),Assumptions!$B$3,0),"Due soon","Scheduled")))))))))))))))))))</f>
        <v/>
      </c>
    </row>
    <row r="5" ht="34" customHeight="1">
      <c r="A5" s="14" t="inlineStr">
        <is>
          <t>SAMPLE-Q-2026-004</t>
        </is>
      </c>
      <c r="B5" s="14" t="inlineStr">
        <is>
          <t>Sample Customer Driftwood (Fictional)</t>
        </is>
      </c>
      <c r="C5" s="14" t="inlineStr">
        <is>
          <t>404 Example Maple Road, Imaginary City, ZZ 00004 (Fictional)</t>
        </is>
      </c>
      <c r="D5" s="14" t="inlineStr">
        <is>
          <t>Rodent activity (Example)</t>
        </is>
      </c>
      <c r="E5" s="14" t="inlineStr">
        <is>
          <t>Rodent exclusion estimate (Example)</t>
        </is>
      </c>
      <c r="F5" s="14" t="inlineStr">
        <is>
          <t>Sample Route West (Fictional)</t>
        </is>
      </c>
      <c r="G5" s="14" t="inlineStr">
        <is>
          <t>Riley North (Fictional)</t>
        </is>
      </c>
      <c r="H5" s="15" t="n">
        <v>46256</v>
      </c>
      <c r="I5" s="32" t="n">
        <v>650</v>
      </c>
      <c r="J5" s="17" t="inlineStr">
        <is>
          <t>Won</t>
        </is>
      </c>
      <c r="K5" s="15" t="n">
        <v>46266</v>
      </c>
      <c r="L5" s="15" t="n">
        <v>46266</v>
      </c>
      <c r="M5" s="15" t="n"/>
      <c r="N5" s="18" t="n">
        <v>2</v>
      </c>
      <c r="O5" s="21">
        <f>IF(OR(A5="",H5="",NOT(ISNUMBER(H5)),NOT(ISNUMBER(Assumptions!$B$2))),"",IFERROR(H5+Assumptions!$B$2,""))</f>
        <v/>
      </c>
      <c r="P5" s="22">
        <f>IF(OR(A5="",H5="",NOT(ISNUMBER(H5))),"",IFERROR(MAX(0,IF(AND(OR(J5="Won",J5="Lost",J5="Expired"),K5&lt;&gt;"",ISNUMBER(K5)),K5-H5,TODAY()-H5)),""))</f>
        <v/>
      </c>
      <c r="Q5" s="9">
        <f>IF(A5="","",IF(B5="","Add customer",IF(C5="","Add service site",IF(OR(H5="",NOT(ISNUMBER(H5))),"Add quote date",IF(OR(I5="",NOT(ISNUMBER(I5))),"Add quote amount",IF(J5="","Check status",IF(AND(K5&lt;&gt;"",NOT(ISNUMBER(K5))),"Check decision date",IF(AND(L5&lt;&gt;"",NOT(ISNUMBER(L5))),"Check last follow-up",IF(AND(M5&lt;&gt;"",NOT(ISNUMBER(M5))),"Check next follow-up",IF(AND(K5&lt;&gt;"",K5&lt;H5),"Check decision date",IF(AND(L5&lt;&gt;"",L5&lt;H5),"Check last follow-up",IF(AND(M5&lt;&gt;"",M5&lt;H5),"Check next follow-up",IF(OR(J5="Won",J5="Lost",J5="Expired"),IF(K5="","Add decision date","Closed"),IF(K5&lt;&gt;"","Check decision date",IF(AND(O5&lt;&gt;"",TODAY()&gt;O5),"Check expiration",IF(M5="","Schedule follow-up",IF(M5&lt;TODAY(),"Past due",IF(M5=TODAY(),"Due today",IF(M5&lt;=TODAY()+IF(ISNUMBER(Assumptions!$B$3),Assumptions!$B$3,0),"Due soon","Scheduled")))))))))))))))))))</f>
        <v/>
      </c>
    </row>
    <row r="6" ht="34" customHeight="1">
      <c r="A6" s="14" t="inlineStr">
        <is>
          <t>SAMPLE-Q-2026-005</t>
        </is>
      </c>
      <c r="B6" s="14" t="inlineStr">
        <is>
          <t>Sample Customer Elm (Fictional)</t>
        </is>
      </c>
      <c r="C6" s="14" t="inlineStr">
        <is>
          <t>505 Fictional Ash Street, Sample Borough, ZZ 00005 (Fictional)</t>
        </is>
      </c>
      <c r="D6" s="14" t="inlineStr">
        <is>
          <t>Stinging insect activity (Example)</t>
        </is>
      </c>
      <c r="E6" s="14" t="inlineStr">
        <is>
          <t>Initial assessment (Example)</t>
        </is>
      </c>
      <c r="F6" s="14" t="inlineStr">
        <is>
          <t>Sample Route Central (Fictional)</t>
        </is>
      </c>
      <c r="G6" s="14" t="inlineStr">
        <is>
          <t>Taylor Finch (Fictional)</t>
        </is>
      </c>
      <c r="H6" s="15" t="n">
        <v>46261</v>
      </c>
      <c r="I6" s="32" t="n">
        <v>1200</v>
      </c>
      <c r="J6" s="17" t="inlineStr">
        <is>
          <t>Lost</t>
        </is>
      </c>
      <c r="K6" s="15" t="n">
        <v>46271</v>
      </c>
      <c r="L6" s="15" t="n">
        <v>46271</v>
      </c>
      <c r="M6" s="15" t="n"/>
      <c r="N6" s="18" t="n">
        <v>3</v>
      </c>
      <c r="O6" s="19">
        <f>IF(OR(A6="",H6="",NOT(ISNUMBER(H6)),NOT(ISNUMBER(Assumptions!$B$2))),"",IFERROR(H6+Assumptions!$B$2,""))</f>
        <v/>
      </c>
      <c r="P6" s="20">
        <f>IF(OR(A6="",H6="",NOT(ISNUMBER(H6))),"",IFERROR(MAX(0,IF(AND(OR(J6="Won",J6="Lost",J6="Expired"),K6&lt;&gt;"",ISNUMBER(K6)),K6-H6,TODAY()-H6)),""))</f>
        <v/>
      </c>
      <c r="Q6" s="6">
        <f>IF(A6="","",IF(B6="","Add customer",IF(C6="","Add service site",IF(OR(H6="",NOT(ISNUMBER(H6))),"Add quote date",IF(OR(I6="",NOT(ISNUMBER(I6))),"Add quote amount",IF(J6="","Check status",IF(AND(K6&lt;&gt;"",NOT(ISNUMBER(K6))),"Check decision date",IF(AND(L6&lt;&gt;"",NOT(ISNUMBER(L6))),"Check last follow-up",IF(AND(M6&lt;&gt;"",NOT(ISNUMBER(M6))),"Check next follow-up",IF(AND(K6&lt;&gt;"",K6&lt;H6),"Check decision date",IF(AND(L6&lt;&gt;"",L6&lt;H6),"Check last follow-up",IF(AND(M6&lt;&gt;"",M6&lt;H6),"Check next follow-up",IF(OR(J6="Won",J6="Lost",J6="Expired"),IF(K6="","Add decision date","Closed"),IF(K6&lt;&gt;"","Check decision date",IF(AND(O6&lt;&gt;"",TODAY()&gt;O6),"Check expiration",IF(M6="","Schedule follow-up",IF(M6&lt;TODAY(),"Past due",IF(M6=TODAY(),"Due today",IF(M6&lt;=TODAY()+IF(ISNUMBER(Assumptions!$B$3),Assumptions!$B$3,0),"Due soon","Scheduled")))))))))))))))))))</f>
        <v/>
      </c>
    </row>
    <row r="7" ht="34" customHeight="1">
      <c r="A7" s="14" t="inlineStr">
        <is>
          <t>SAMPLE-Q-2026-006</t>
        </is>
      </c>
      <c r="B7" s="14" t="inlineStr">
        <is>
          <t>Sample Customer Fern (Fictional)</t>
        </is>
      </c>
      <c r="C7" s="14" t="inlineStr">
        <is>
          <t>606 Imaginary Willow Way, Sample Borough, ZZ 00006 (Fictional)</t>
        </is>
      </c>
      <c r="D7" s="14" t="inlineStr">
        <is>
          <t>General pest concern (Example)</t>
        </is>
      </c>
      <c r="E7" s="14" t="inlineStr">
        <is>
          <t>Commercial monitoring service (Example)</t>
        </is>
      </c>
      <c r="F7" s="14" t="inlineStr">
        <is>
          <t>Sample Route North (Fictional)</t>
        </is>
      </c>
      <c r="G7" s="14" t="inlineStr">
        <is>
          <t>Avery Quill (Fictional)</t>
        </is>
      </c>
      <c r="H7" s="15" t="n">
        <v>46241</v>
      </c>
      <c r="I7" s="32" t="n">
        <v>510</v>
      </c>
      <c r="J7" s="17" t="inlineStr">
        <is>
          <t>Expired</t>
        </is>
      </c>
      <c r="K7" s="15" t="n">
        <v>46271</v>
      </c>
      <c r="L7" s="15" t="n">
        <v>46269</v>
      </c>
      <c r="M7" s="15" t="n"/>
      <c r="N7" s="18" t="n">
        <v>2</v>
      </c>
      <c r="O7" s="21">
        <f>IF(OR(A7="",H7="",NOT(ISNUMBER(H7)),NOT(ISNUMBER(Assumptions!$B$2))),"",IFERROR(H7+Assumptions!$B$2,""))</f>
        <v/>
      </c>
      <c r="P7" s="22">
        <f>IF(OR(A7="",H7="",NOT(ISNUMBER(H7))),"",IFERROR(MAX(0,IF(AND(OR(J7="Won",J7="Lost",J7="Expired"),K7&lt;&gt;"",ISNUMBER(K7)),K7-H7,TODAY()-H7)),""))</f>
        <v/>
      </c>
      <c r="Q7" s="9">
        <f>IF(A7="","",IF(B7="","Add customer",IF(C7="","Add service site",IF(OR(H7="",NOT(ISNUMBER(H7))),"Add quote date",IF(OR(I7="",NOT(ISNUMBER(I7))),"Add quote amount",IF(J7="","Check status",IF(AND(K7&lt;&gt;"",NOT(ISNUMBER(K7))),"Check decision date",IF(AND(L7&lt;&gt;"",NOT(ISNUMBER(L7))),"Check last follow-up",IF(AND(M7&lt;&gt;"",NOT(ISNUMBER(M7))),"Check next follow-up",IF(AND(K7&lt;&gt;"",K7&lt;H7),"Check decision date",IF(AND(L7&lt;&gt;"",L7&lt;H7),"Check last follow-up",IF(AND(M7&lt;&gt;"",M7&lt;H7),"Check next follow-up",IF(OR(J7="Won",J7="Lost",J7="Expired"),IF(K7="","Add decision date","Closed"),IF(K7&lt;&gt;"","Check decision date",IF(AND(O7&lt;&gt;"",TODAY()&gt;O7),"Check expiration",IF(M7="","Schedule follow-up",IF(M7&lt;TODAY(),"Past due",IF(M7=TODAY(),"Due today",IF(M7&lt;=TODAY()+IF(ISNUMBER(Assumptions!$B$3),Assumptions!$B$3,0),"Due soon","Scheduled")))))))))))))))))))</f>
        <v/>
      </c>
    </row>
    <row r="8" ht="34" customHeight="1">
      <c r="A8" s="14" t="inlineStr">
        <is>
          <t>SAMPLE-Q-2026-007</t>
        </is>
      </c>
      <c r="B8" s="14" t="inlineStr">
        <is>
          <t>Sample Customer Granite (Fictional)</t>
        </is>
      </c>
      <c r="C8" s="14" t="inlineStr">
        <is>
          <t>707 Sample Spruce Drive, Exampletown, ZZ 00007 (Fictional)</t>
        </is>
      </c>
      <c r="D8" s="14" t="inlineStr">
        <is>
          <t>Stored product pest activity (Example)</t>
        </is>
      </c>
      <c r="E8" s="14" t="inlineStr">
        <is>
          <t>Commercial monitoring service (Example)</t>
        </is>
      </c>
      <c r="F8" s="14" t="inlineStr">
        <is>
          <t>Sample Route South (Fictional)</t>
        </is>
      </c>
      <c r="G8" s="14" t="inlineStr">
        <is>
          <t>Jordan Vale (Fictional)</t>
        </is>
      </c>
      <c r="H8" s="15" t="n">
        <v>46247</v>
      </c>
      <c r="I8" s="32" t="n">
        <v>340</v>
      </c>
      <c r="J8" s="17" t="inlineStr">
        <is>
          <t>Open</t>
        </is>
      </c>
      <c r="K8" s="15" t="n"/>
      <c r="L8" s="15" t="n">
        <v>46271</v>
      </c>
      <c r="M8" s="15" t="n">
        <v>46277</v>
      </c>
      <c r="N8" s="18" t="n">
        <v>2</v>
      </c>
      <c r="O8" s="19">
        <f>IF(OR(A8="",H8="",NOT(ISNUMBER(H8)),NOT(ISNUMBER(Assumptions!$B$2))),"",IFERROR(H8+Assumptions!$B$2,""))</f>
        <v/>
      </c>
      <c r="P8" s="20">
        <f>IF(OR(A8="",H8="",NOT(ISNUMBER(H8))),"",IFERROR(MAX(0,IF(AND(OR(J8="Won",J8="Lost",J8="Expired"),K8&lt;&gt;"",ISNUMBER(K8)),K8-H8,TODAY()-H8)),""))</f>
        <v/>
      </c>
      <c r="Q8" s="6">
        <f>IF(A8="","",IF(B8="","Add customer",IF(C8="","Add service site",IF(OR(H8="",NOT(ISNUMBER(H8))),"Add quote date",IF(OR(I8="",NOT(ISNUMBER(I8))),"Add quote amount",IF(J8="","Check status",IF(AND(K8&lt;&gt;"",NOT(ISNUMBER(K8))),"Check decision date",IF(AND(L8&lt;&gt;"",NOT(ISNUMBER(L8))),"Check last follow-up",IF(AND(M8&lt;&gt;"",NOT(ISNUMBER(M8))),"Check next follow-up",IF(AND(K8&lt;&gt;"",K8&lt;H8),"Check decision date",IF(AND(L8&lt;&gt;"",L8&lt;H8),"Check last follow-up",IF(AND(M8&lt;&gt;"",M8&lt;H8),"Check next follow-up",IF(OR(J8="Won",J8="Lost",J8="Expired"),IF(K8="","Add decision date","Closed"),IF(K8&lt;&gt;"","Check decision date",IF(AND(O8&lt;&gt;"",TODAY()&gt;O8),"Check expiration",IF(M8="","Schedule follow-up",IF(M8&lt;TODAY(),"Past due",IF(M8=TODAY(),"Due today",IF(M8&lt;=TODAY()+IF(ISNUMBER(Assumptions!$B$3),Assumptions!$B$3,0),"Due soon","Scheduled")))))))))))))))))))</f>
        <v/>
      </c>
    </row>
    <row r="9" ht="34" customHeight="1">
      <c r="A9" s="14" t="inlineStr">
        <is>
          <t>SAMPLE-Q-2026-008</t>
        </is>
      </c>
      <c r="B9" s="14" t="inlineStr">
        <is>
          <t>Sample Customer Harbor (Fictional)</t>
        </is>
      </c>
      <c r="C9" s="14" t="inlineStr">
        <is>
          <t>808 Fictional Poplar Place, Imaginary City, ZZ 00008 (Fictional)</t>
        </is>
      </c>
      <c r="D9" s="14" t="inlineStr">
        <is>
          <t>Termite concern (Example)</t>
        </is>
      </c>
      <c r="E9" s="14" t="inlineStr">
        <is>
          <t>Follow-up inspection (Example)</t>
        </is>
      </c>
      <c r="F9" s="14" t="inlineStr">
        <is>
          <t>Sample Route East (Fictional)</t>
        </is>
      </c>
      <c r="G9" s="14" t="inlineStr">
        <is>
          <t>Morgan Ember (Fictional)</t>
        </is>
      </c>
      <c r="H9" s="15" t="n">
        <v>46275</v>
      </c>
      <c r="I9" s="32" t="n">
        <v>1850</v>
      </c>
      <c r="J9" s="17" t="inlineStr">
        <is>
          <t>Pending Customer</t>
        </is>
      </c>
      <c r="K9" s="15" t="n"/>
      <c r="L9" s="15" t="n"/>
      <c r="M9" s="15" t="n">
        <v>46281</v>
      </c>
      <c r="N9" s="18" t="n">
        <v>0</v>
      </c>
      <c r="O9" s="21">
        <f>IF(OR(A9="",H9="",NOT(ISNUMBER(H9)),NOT(ISNUMBER(Assumptions!$B$2))),"",IFERROR(H9+Assumptions!$B$2,""))</f>
        <v/>
      </c>
      <c r="P9" s="22">
        <f>IF(OR(A9="",H9="",NOT(ISNUMBER(H9))),"",IFERROR(MAX(0,IF(AND(OR(J9="Won",J9="Lost",J9="Expired"),K9&lt;&gt;"",ISNUMBER(K9)),K9-H9,TODAY()-H9)),""))</f>
        <v/>
      </c>
      <c r="Q9" s="9">
        <f>IF(A9="","",IF(B9="","Add customer",IF(C9="","Add service site",IF(OR(H9="",NOT(ISNUMBER(H9))),"Add quote date",IF(OR(I9="",NOT(ISNUMBER(I9))),"Add quote amount",IF(J9="","Check status",IF(AND(K9&lt;&gt;"",NOT(ISNUMBER(K9))),"Check decision date",IF(AND(L9&lt;&gt;"",NOT(ISNUMBER(L9))),"Check last follow-up",IF(AND(M9&lt;&gt;"",NOT(ISNUMBER(M9))),"Check next follow-up",IF(AND(K9&lt;&gt;"",K9&lt;H9),"Check decision date",IF(AND(L9&lt;&gt;"",L9&lt;H9),"Check last follow-up",IF(AND(M9&lt;&gt;"",M9&lt;H9),"Check next follow-up",IF(OR(J9="Won",J9="Lost",J9="Expired"),IF(K9="","Add decision date","Closed"),IF(K9&lt;&gt;"","Check decision date",IF(AND(O9&lt;&gt;"",TODAY()&gt;O9),"Check expiration",IF(M9="","Schedule follow-up",IF(M9&lt;TODAY(),"Past due",IF(M9=TODAY(),"Due today",IF(M9&lt;=TODAY()+IF(ISNUMBER(Assumptions!$B$3),Assumptions!$B$3,0),"Due soon","Scheduled")))))))))))))))))))</f>
        <v/>
      </c>
    </row>
    <row r="10" ht="34" customHeight="1">
      <c r="A10" s="14" t="inlineStr">
        <is>
          <t>SAMPLE-Q-2026-009</t>
        </is>
      </c>
      <c r="B10" s="14" t="inlineStr">
        <is>
          <t>Sample Customer Indigo (Fictional)</t>
        </is>
      </c>
      <c r="C10" s="14" t="inlineStr">
        <is>
          <t>909 Imaginary Cypress Circle, Sample Borough, ZZ 00009 (Fictional)</t>
        </is>
      </c>
      <c r="D10" s="14" t="inlineStr">
        <is>
          <t>Rodent activity (Example)</t>
        </is>
      </c>
      <c r="E10" s="14" t="inlineStr">
        <is>
          <t>Rodent exclusion estimate (Example)</t>
        </is>
      </c>
      <c r="F10" s="14" t="inlineStr">
        <is>
          <t>Sample Route West (Fictional)</t>
        </is>
      </c>
      <c r="G10" s="14" t="inlineStr">
        <is>
          <t>Riley North (Fictional)</t>
        </is>
      </c>
      <c r="H10" s="15" t="n">
        <v>46236</v>
      </c>
      <c r="I10" s="32" t="n">
        <v>760</v>
      </c>
      <c r="J10" s="17" t="inlineStr">
        <is>
          <t>Open</t>
        </is>
      </c>
      <c r="K10" s="15" t="n"/>
      <c r="L10" s="15" t="n">
        <v>46261</v>
      </c>
      <c r="M10" s="15" t="n">
        <v>46279</v>
      </c>
      <c r="N10" s="18" t="n">
        <v>4</v>
      </c>
      <c r="O10" s="19">
        <f>IF(OR(A10="",H10="",NOT(ISNUMBER(H10)),NOT(ISNUMBER(Assumptions!$B$2))),"",IFERROR(H10+Assumptions!$B$2,""))</f>
        <v/>
      </c>
      <c r="P10" s="20">
        <f>IF(OR(A10="",H10="",NOT(ISNUMBER(H10))),"",IFERROR(MAX(0,IF(AND(OR(J10="Won",J10="Lost",J10="Expired"),K10&lt;&gt;"",ISNUMBER(K10)),K10-H10,TODAY()-H10)),""))</f>
        <v/>
      </c>
      <c r="Q10" s="6">
        <f>IF(A10="","",IF(B10="","Add customer",IF(C10="","Add service site",IF(OR(H10="",NOT(ISNUMBER(H10))),"Add quote date",IF(OR(I10="",NOT(ISNUMBER(I10))),"Add quote amount",IF(J10="","Check status",IF(AND(K10&lt;&gt;"",NOT(ISNUMBER(K10))),"Check decision date",IF(AND(L10&lt;&gt;"",NOT(ISNUMBER(L10))),"Check last follow-up",IF(AND(M10&lt;&gt;"",NOT(ISNUMBER(M10))),"Check next follow-up",IF(AND(K10&lt;&gt;"",K10&lt;H10),"Check decision date",IF(AND(L10&lt;&gt;"",L10&lt;H10),"Check last follow-up",IF(AND(M10&lt;&gt;"",M10&lt;H10),"Check next follow-up",IF(OR(J10="Won",J10="Lost",J10="Expired"),IF(K10="","Add decision date","Closed"),IF(K10&lt;&gt;"","Check decision date",IF(AND(O10&lt;&gt;"",TODAY()&gt;O10),"Check expiration",IF(M10="","Schedule follow-up",IF(M10&lt;TODAY(),"Past due",IF(M10=TODAY(),"Due today",IF(M10&lt;=TODAY()+IF(ISNUMBER(Assumptions!$B$3),Assumptions!$B$3,0),"Due soon","Scheduled")))))))))))))))))))</f>
        <v/>
      </c>
    </row>
    <row r="11" ht="34" customHeight="1">
      <c r="A11" s="14" t="inlineStr">
        <is>
          <t>SAMPLE-Q-2026-010</t>
        </is>
      </c>
      <c r="B11" s="14" t="inlineStr">
        <is>
          <t>Sample Customer Juniper (Fictional)</t>
        </is>
      </c>
      <c r="C11" s="14" t="inlineStr">
        <is>
          <t>1000 Example Magnolia Terrace, Exampletown, ZZ 00010 (Fictional)</t>
        </is>
      </c>
      <c r="D11" s="14" t="inlineStr">
        <is>
          <t>General pest concern (Example)</t>
        </is>
      </c>
      <c r="E11" s="14" t="inlineStr">
        <is>
          <t>Initial assessment (Example)</t>
        </is>
      </c>
      <c r="F11" s="14" t="inlineStr">
        <is>
          <t>Sample Route Central (Fictional)</t>
        </is>
      </c>
      <c r="G11" s="14" t="inlineStr">
        <is>
          <t>Taylor Finch (Fictional)</t>
        </is>
      </c>
      <c r="H11" s="15" t="n">
        <v>46274</v>
      </c>
      <c r="I11" s="32" t="n">
        <v>0</v>
      </c>
      <c r="J11" s="17" t="inlineStr">
        <is>
          <t>Open</t>
        </is>
      </c>
      <c r="K11" s="15" t="n"/>
      <c r="L11" s="15" t="n">
        <v>46276</v>
      </c>
      <c r="M11" s="15" t="n">
        <v>46278</v>
      </c>
      <c r="N11" s="18" t="n">
        <v>1</v>
      </c>
      <c r="O11" s="21">
        <f>IF(OR(A11="",H11="",NOT(ISNUMBER(H11)),NOT(ISNUMBER(Assumptions!$B$2))),"",IFERROR(H11+Assumptions!$B$2,""))</f>
        <v/>
      </c>
      <c r="P11" s="22">
        <f>IF(OR(A11="",H11="",NOT(ISNUMBER(H11))),"",IFERROR(MAX(0,IF(AND(OR(J11="Won",J11="Lost",J11="Expired"),K11&lt;&gt;"",ISNUMBER(K11)),K11-H11,TODAY()-H11)),""))</f>
        <v/>
      </c>
      <c r="Q11" s="9">
        <f>IF(A11="","",IF(B11="","Add customer",IF(C11="","Add service site",IF(OR(H11="",NOT(ISNUMBER(H11))),"Add quote date",IF(OR(I11="",NOT(ISNUMBER(I11))),"Add quote amount",IF(J11="","Check status",IF(AND(K11&lt;&gt;"",NOT(ISNUMBER(K11))),"Check decision date",IF(AND(L11&lt;&gt;"",NOT(ISNUMBER(L11))),"Check last follow-up",IF(AND(M11&lt;&gt;"",NOT(ISNUMBER(M11))),"Check next follow-up",IF(AND(K11&lt;&gt;"",K11&lt;H11),"Check decision date",IF(AND(L11&lt;&gt;"",L11&lt;H11),"Check last follow-up",IF(AND(M11&lt;&gt;"",M11&lt;H11),"Check next follow-up",IF(OR(J11="Won",J11="Lost",J11="Expired"),IF(K11="","Add decision date","Closed"),IF(K11&lt;&gt;"","Check decision date",IF(AND(O11&lt;&gt;"",TODAY()&gt;O11),"Check expiration",IF(M11="","Schedule follow-up",IF(M11&lt;TODAY(),"Past due",IF(M11=TODAY(),"Due today",IF(M11&lt;=TODAY()+IF(ISNUMBER(Assumptions!$B$3),Assumptions!$B$3,0),"Due soon","Scheduled")))))))))))))))))))</f>
        <v/>
      </c>
    </row>
    <row r="12">
      <c r="A12" s="14" t="n"/>
      <c r="B12" s="14" t="n"/>
      <c r="C12" s="14" t="n"/>
      <c r="D12" s="14" t="n"/>
      <c r="E12" s="14" t="n"/>
      <c r="F12" s="14" t="n"/>
      <c r="G12" s="14" t="n"/>
      <c r="H12" s="15" t="n"/>
      <c r="I12" s="32" t="n"/>
      <c r="J12" s="17" t="n"/>
      <c r="K12" s="15" t="n"/>
      <c r="L12" s="15" t="n"/>
      <c r="M12" s="15" t="n"/>
      <c r="N12" s="18" t="n"/>
      <c r="O12" s="19">
        <f>IF(OR(A12="",H12="",NOT(ISNUMBER(H12)),NOT(ISNUMBER(Assumptions!$B$2))),"",IFERROR(H12+Assumptions!$B$2,""))</f>
        <v/>
      </c>
      <c r="P12" s="20">
        <f>IF(OR(A12="",H12="",NOT(ISNUMBER(H12))),"",IFERROR(MAX(0,IF(AND(OR(J12="Won",J12="Lost",J12="Expired"),K12&lt;&gt;"",ISNUMBER(K12)),K12-H12,TODAY()-H12)),""))</f>
        <v/>
      </c>
      <c r="Q12" s="6">
        <f>IF(A12="","",IF(B12="","Add customer",IF(C12="","Add service site",IF(OR(H12="",NOT(ISNUMBER(H12))),"Add quote date",IF(OR(I12="",NOT(ISNUMBER(I12))),"Add quote amount",IF(J12="","Check status",IF(AND(K12&lt;&gt;"",NOT(ISNUMBER(K12))),"Check decision date",IF(AND(L12&lt;&gt;"",NOT(ISNUMBER(L12))),"Check last follow-up",IF(AND(M12&lt;&gt;"",NOT(ISNUMBER(M12))),"Check next follow-up",IF(AND(K12&lt;&gt;"",K12&lt;H12),"Check decision date",IF(AND(L12&lt;&gt;"",L12&lt;H12),"Check last follow-up",IF(AND(M12&lt;&gt;"",M12&lt;H12),"Check next follow-up",IF(OR(J12="Won",J12="Lost",J12="Expired"),IF(K12="","Add decision date","Closed"),IF(K12&lt;&gt;"","Check decision date",IF(AND(O12&lt;&gt;"",TODAY()&gt;O12),"Check expiration",IF(M12="","Schedule follow-up",IF(M12&lt;TODAY(),"Past due",IF(M12=TODAY(),"Due today",IF(M12&lt;=TODAY()+IF(ISNUMBER(Assumptions!$B$3),Assumptions!$B$3,0),"Due soon","Scheduled")))))))))))))))))))</f>
        <v/>
      </c>
    </row>
    <row r="13">
      <c r="A13" s="14" t="n"/>
      <c r="B13" s="14" t="n"/>
      <c r="C13" s="14" t="n"/>
      <c r="D13" s="14" t="n"/>
      <c r="E13" s="14" t="n"/>
      <c r="F13" s="14" t="n"/>
      <c r="G13" s="14" t="n"/>
      <c r="H13" s="15" t="n"/>
      <c r="I13" s="32" t="n"/>
      <c r="J13" s="17" t="n"/>
      <c r="K13" s="15" t="n"/>
      <c r="L13" s="15" t="n"/>
      <c r="M13" s="15" t="n"/>
      <c r="N13" s="18" t="n"/>
      <c r="O13" s="21">
        <f>IF(OR(A13="",H13="",NOT(ISNUMBER(H13)),NOT(ISNUMBER(Assumptions!$B$2))),"",IFERROR(H13+Assumptions!$B$2,""))</f>
        <v/>
      </c>
      <c r="P13" s="22">
        <f>IF(OR(A13="",H13="",NOT(ISNUMBER(H13))),"",IFERROR(MAX(0,IF(AND(OR(J13="Won",J13="Lost",J13="Expired"),K13&lt;&gt;"",ISNUMBER(K13)),K13-H13,TODAY()-H13)),""))</f>
        <v/>
      </c>
      <c r="Q13" s="9">
        <f>IF(A13="","",IF(B13="","Add customer",IF(C13="","Add service site",IF(OR(H13="",NOT(ISNUMBER(H13))),"Add quote date",IF(OR(I13="",NOT(ISNUMBER(I13))),"Add quote amount",IF(J13="","Check status",IF(AND(K13&lt;&gt;"",NOT(ISNUMBER(K13))),"Check decision date",IF(AND(L13&lt;&gt;"",NOT(ISNUMBER(L13))),"Check last follow-up",IF(AND(M13&lt;&gt;"",NOT(ISNUMBER(M13))),"Check next follow-up",IF(AND(K13&lt;&gt;"",K13&lt;H13),"Check decision date",IF(AND(L13&lt;&gt;"",L13&lt;H13),"Check last follow-up",IF(AND(M13&lt;&gt;"",M13&lt;H13),"Check next follow-up",IF(OR(J13="Won",J13="Lost",J13="Expired"),IF(K13="","Add decision date","Closed"),IF(K13&lt;&gt;"","Check decision date",IF(AND(O13&lt;&gt;"",TODAY()&gt;O13),"Check expiration",IF(M13="","Schedule follow-up",IF(M13&lt;TODAY(),"Past due",IF(M13=TODAY(),"Due today",IF(M13&lt;=TODAY()+IF(ISNUMBER(Assumptions!$B$3),Assumptions!$B$3,0),"Due soon","Scheduled")))))))))))))))))))</f>
        <v/>
      </c>
    </row>
    <row r="14">
      <c r="A14" s="14" t="n"/>
      <c r="B14" s="14" t="n"/>
      <c r="C14" s="14" t="n"/>
      <c r="D14" s="14" t="n"/>
      <c r="E14" s="14" t="n"/>
      <c r="F14" s="14" t="n"/>
      <c r="G14" s="14" t="n"/>
      <c r="H14" s="15" t="n"/>
      <c r="I14" s="32" t="n"/>
      <c r="J14" s="17" t="n"/>
      <c r="K14" s="15" t="n"/>
      <c r="L14" s="15" t="n"/>
      <c r="M14" s="15" t="n"/>
      <c r="N14" s="18" t="n"/>
      <c r="O14" s="19">
        <f>IF(OR(A14="",H14="",NOT(ISNUMBER(H14)),NOT(ISNUMBER(Assumptions!$B$2))),"",IFERROR(H14+Assumptions!$B$2,""))</f>
        <v/>
      </c>
      <c r="P14" s="20">
        <f>IF(OR(A14="",H14="",NOT(ISNUMBER(H14))),"",IFERROR(MAX(0,IF(AND(OR(J14="Won",J14="Lost",J14="Expired"),K14&lt;&gt;"",ISNUMBER(K14)),K14-H14,TODAY()-H14)),""))</f>
        <v/>
      </c>
      <c r="Q14" s="6">
        <f>IF(A14="","",IF(B14="","Add customer",IF(C14="","Add service site",IF(OR(H14="",NOT(ISNUMBER(H14))),"Add quote date",IF(OR(I14="",NOT(ISNUMBER(I14))),"Add quote amount",IF(J14="","Check status",IF(AND(K14&lt;&gt;"",NOT(ISNUMBER(K14))),"Check decision date",IF(AND(L14&lt;&gt;"",NOT(ISNUMBER(L14))),"Check last follow-up",IF(AND(M14&lt;&gt;"",NOT(ISNUMBER(M14))),"Check next follow-up",IF(AND(K14&lt;&gt;"",K14&lt;H14),"Check decision date",IF(AND(L14&lt;&gt;"",L14&lt;H14),"Check last follow-up",IF(AND(M14&lt;&gt;"",M14&lt;H14),"Check next follow-up",IF(OR(J14="Won",J14="Lost",J14="Expired"),IF(K14="","Add decision date","Closed"),IF(K14&lt;&gt;"","Check decision date",IF(AND(O14&lt;&gt;"",TODAY()&gt;O14),"Check expiration",IF(M14="","Schedule follow-up",IF(M14&lt;TODAY(),"Past due",IF(M14=TODAY(),"Due today",IF(M14&lt;=TODAY()+IF(ISNUMBER(Assumptions!$B$3),Assumptions!$B$3,0),"Due soon","Scheduled")))))))))))))))))))</f>
        <v/>
      </c>
    </row>
    <row r="15">
      <c r="A15" s="14" t="n"/>
      <c r="B15" s="14" t="n"/>
      <c r="C15" s="14" t="n"/>
      <c r="D15" s="14" t="n"/>
      <c r="E15" s="14" t="n"/>
      <c r="F15" s="14" t="n"/>
      <c r="G15" s="14" t="n"/>
      <c r="H15" s="15" t="n"/>
      <c r="I15" s="32" t="n"/>
      <c r="J15" s="17" t="n"/>
      <c r="K15" s="15" t="n"/>
      <c r="L15" s="15" t="n"/>
      <c r="M15" s="15" t="n"/>
      <c r="N15" s="18" t="n"/>
      <c r="O15" s="21">
        <f>IF(OR(A15="",H15="",NOT(ISNUMBER(H15)),NOT(ISNUMBER(Assumptions!$B$2))),"",IFERROR(H15+Assumptions!$B$2,""))</f>
        <v/>
      </c>
      <c r="P15" s="22">
        <f>IF(OR(A15="",H15="",NOT(ISNUMBER(H15))),"",IFERROR(MAX(0,IF(AND(OR(J15="Won",J15="Lost",J15="Expired"),K15&lt;&gt;"",ISNUMBER(K15)),K15-H15,TODAY()-H15)),""))</f>
        <v/>
      </c>
      <c r="Q15" s="9">
        <f>IF(A15="","",IF(B15="","Add customer",IF(C15="","Add service site",IF(OR(H15="",NOT(ISNUMBER(H15))),"Add quote date",IF(OR(I15="",NOT(ISNUMBER(I15))),"Add quote amount",IF(J15="","Check status",IF(AND(K15&lt;&gt;"",NOT(ISNUMBER(K15))),"Check decision date",IF(AND(L15&lt;&gt;"",NOT(ISNUMBER(L15))),"Check last follow-up",IF(AND(M15&lt;&gt;"",NOT(ISNUMBER(M15))),"Check next follow-up",IF(AND(K15&lt;&gt;"",K15&lt;H15),"Check decision date",IF(AND(L15&lt;&gt;"",L15&lt;H15),"Check last follow-up",IF(AND(M15&lt;&gt;"",M15&lt;H15),"Check next follow-up",IF(OR(J15="Won",J15="Lost",J15="Expired"),IF(K15="","Add decision date","Closed"),IF(K15&lt;&gt;"","Check decision date",IF(AND(O15&lt;&gt;"",TODAY()&gt;O15),"Check expiration",IF(M15="","Schedule follow-up",IF(M15&lt;TODAY(),"Past due",IF(M15=TODAY(),"Due today",IF(M15&lt;=TODAY()+IF(ISNUMBER(Assumptions!$B$3),Assumptions!$B$3,0),"Due soon","Scheduled")))))))))))))))))))</f>
        <v/>
      </c>
    </row>
    <row r="16">
      <c r="A16" s="14" t="n"/>
      <c r="B16" s="14" t="n"/>
      <c r="C16" s="14" t="n"/>
      <c r="D16" s="14" t="n"/>
      <c r="E16" s="14" t="n"/>
      <c r="F16" s="14" t="n"/>
      <c r="G16" s="14" t="n"/>
      <c r="H16" s="15" t="n"/>
      <c r="I16" s="32" t="n"/>
      <c r="J16" s="17" t="n"/>
      <c r="K16" s="15" t="n"/>
      <c r="L16" s="15" t="n"/>
      <c r="M16" s="15" t="n"/>
      <c r="N16" s="18" t="n"/>
      <c r="O16" s="19">
        <f>IF(OR(A16="",H16="",NOT(ISNUMBER(H16)),NOT(ISNUMBER(Assumptions!$B$2))),"",IFERROR(H16+Assumptions!$B$2,""))</f>
        <v/>
      </c>
      <c r="P16" s="20">
        <f>IF(OR(A16="",H16="",NOT(ISNUMBER(H16))),"",IFERROR(MAX(0,IF(AND(OR(J16="Won",J16="Lost",J16="Expired"),K16&lt;&gt;"",ISNUMBER(K16)),K16-H16,TODAY()-H16)),""))</f>
        <v/>
      </c>
      <c r="Q16" s="6">
        <f>IF(A16="","",IF(B16="","Add customer",IF(C16="","Add service site",IF(OR(H16="",NOT(ISNUMBER(H16))),"Add quote date",IF(OR(I16="",NOT(ISNUMBER(I16))),"Add quote amount",IF(J16="","Check status",IF(AND(K16&lt;&gt;"",NOT(ISNUMBER(K16))),"Check decision date",IF(AND(L16&lt;&gt;"",NOT(ISNUMBER(L16))),"Check last follow-up",IF(AND(M16&lt;&gt;"",NOT(ISNUMBER(M16))),"Check next follow-up",IF(AND(K16&lt;&gt;"",K16&lt;H16),"Check decision date",IF(AND(L16&lt;&gt;"",L16&lt;H16),"Check last follow-up",IF(AND(M16&lt;&gt;"",M16&lt;H16),"Check next follow-up",IF(OR(J16="Won",J16="Lost",J16="Expired"),IF(K16="","Add decision date","Closed"),IF(K16&lt;&gt;"","Check decision date",IF(AND(O16&lt;&gt;"",TODAY()&gt;O16),"Check expiration",IF(M16="","Schedule follow-up",IF(M16&lt;TODAY(),"Past due",IF(M16=TODAY(),"Due today",IF(M16&lt;=TODAY()+IF(ISNUMBER(Assumptions!$B$3),Assumptions!$B$3,0),"Due soon","Scheduled")))))))))))))))))))</f>
        <v/>
      </c>
    </row>
    <row r="17">
      <c r="A17" s="14" t="n"/>
      <c r="B17" s="14" t="n"/>
      <c r="C17" s="14" t="n"/>
      <c r="D17" s="14" t="n"/>
      <c r="E17" s="14" t="n"/>
      <c r="F17" s="14" t="n"/>
      <c r="G17" s="14" t="n"/>
      <c r="H17" s="15" t="n"/>
      <c r="I17" s="32" t="n"/>
      <c r="J17" s="17" t="n"/>
      <c r="K17" s="15" t="n"/>
      <c r="L17" s="15" t="n"/>
      <c r="M17" s="15" t="n"/>
      <c r="N17" s="18" t="n"/>
      <c r="O17" s="21">
        <f>IF(OR(A17="",H17="",NOT(ISNUMBER(H17)),NOT(ISNUMBER(Assumptions!$B$2))),"",IFERROR(H17+Assumptions!$B$2,""))</f>
        <v/>
      </c>
      <c r="P17" s="22">
        <f>IF(OR(A17="",H17="",NOT(ISNUMBER(H17))),"",IFERROR(MAX(0,IF(AND(OR(J17="Won",J17="Lost",J17="Expired"),K17&lt;&gt;"",ISNUMBER(K17)),K17-H17,TODAY()-H17)),""))</f>
        <v/>
      </c>
      <c r="Q17" s="9">
        <f>IF(A17="","",IF(B17="","Add customer",IF(C17="","Add service site",IF(OR(H17="",NOT(ISNUMBER(H17))),"Add quote date",IF(OR(I17="",NOT(ISNUMBER(I17))),"Add quote amount",IF(J17="","Check status",IF(AND(K17&lt;&gt;"",NOT(ISNUMBER(K17))),"Check decision date",IF(AND(L17&lt;&gt;"",NOT(ISNUMBER(L17))),"Check last follow-up",IF(AND(M17&lt;&gt;"",NOT(ISNUMBER(M17))),"Check next follow-up",IF(AND(K17&lt;&gt;"",K17&lt;H17),"Check decision date",IF(AND(L17&lt;&gt;"",L17&lt;H17),"Check last follow-up",IF(AND(M17&lt;&gt;"",M17&lt;H17),"Check next follow-up",IF(OR(J17="Won",J17="Lost",J17="Expired"),IF(K17="","Add decision date","Closed"),IF(K17&lt;&gt;"","Check decision date",IF(AND(O17&lt;&gt;"",TODAY()&gt;O17),"Check expiration",IF(M17="","Schedule follow-up",IF(M17&lt;TODAY(),"Past due",IF(M17=TODAY(),"Due today",IF(M17&lt;=TODAY()+IF(ISNUMBER(Assumptions!$B$3),Assumptions!$B$3,0),"Due soon","Scheduled")))))))))))))))))))</f>
        <v/>
      </c>
    </row>
    <row r="18">
      <c r="A18" s="14" t="n"/>
      <c r="B18" s="14" t="n"/>
      <c r="C18" s="14" t="n"/>
      <c r="D18" s="14" t="n"/>
      <c r="E18" s="14" t="n"/>
      <c r="F18" s="14" t="n"/>
      <c r="G18" s="14" t="n"/>
      <c r="H18" s="15" t="n"/>
      <c r="I18" s="32" t="n"/>
      <c r="J18" s="17" t="n"/>
      <c r="K18" s="15" t="n"/>
      <c r="L18" s="15" t="n"/>
      <c r="M18" s="15" t="n"/>
      <c r="N18" s="18" t="n"/>
      <c r="O18" s="19">
        <f>IF(OR(A18="",H18="",NOT(ISNUMBER(H18)),NOT(ISNUMBER(Assumptions!$B$2))),"",IFERROR(H18+Assumptions!$B$2,""))</f>
        <v/>
      </c>
      <c r="P18" s="20">
        <f>IF(OR(A18="",H18="",NOT(ISNUMBER(H18))),"",IFERROR(MAX(0,IF(AND(OR(J18="Won",J18="Lost",J18="Expired"),K18&lt;&gt;"",ISNUMBER(K18)),K18-H18,TODAY()-H18)),""))</f>
        <v/>
      </c>
      <c r="Q18" s="6">
        <f>IF(A18="","",IF(B18="","Add customer",IF(C18="","Add service site",IF(OR(H18="",NOT(ISNUMBER(H18))),"Add quote date",IF(OR(I18="",NOT(ISNUMBER(I18))),"Add quote amount",IF(J18="","Check status",IF(AND(K18&lt;&gt;"",NOT(ISNUMBER(K18))),"Check decision date",IF(AND(L18&lt;&gt;"",NOT(ISNUMBER(L18))),"Check last follow-up",IF(AND(M18&lt;&gt;"",NOT(ISNUMBER(M18))),"Check next follow-up",IF(AND(K18&lt;&gt;"",K18&lt;H18),"Check decision date",IF(AND(L18&lt;&gt;"",L18&lt;H18),"Check last follow-up",IF(AND(M18&lt;&gt;"",M18&lt;H18),"Check next follow-up",IF(OR(J18="Won",J18="Lost",J18="Expired"),IF(K18="","Add decision date","Closed"),IF(K18&lt;&gt;"","Check decision date",IF(AND(O18&lt;&gt;"",TODAY()&gt;O18),"Check expiration",IF(M18="","Schedule follow-up",IF(M18&lt;TODAY(),"Past due",IF(M18=TODAY(),"Due today",IF(M18&lt;=TODAY()+IF(ISNUMBER(Assumptions!$B$3),Assumptions!$B$3,0),"Due soon","Scheduled")))))))))))))))))))</f>
        <v/>
      </c>
    </row>
    <row r="19">
      <c r="A19" s="14" t="n"/>
      <c r="B19" s="14" t="n"/>
      <c r="C19" s="14" t="n"/>
      <c r="D19" s="14" t="n"/>
      <c r="E19" s="14" t="n"/>
      <c r="F19" s="14" t="n"/>
      <c r="G19" s="14" t="n"/>
      <c r="H19" s="15" t="n"/>
      <c r="I19" s="32" t="n"/>
      <c r="J19" s="17" t="n"/>
      <c r="K19" s="15" t="n"/>
      <c r="L19" s="15" t="n"/>
      <c r="M19" s="15" t="n"/>
      <c r="N19" s="18" t="n"/>
      <c r="O19" s="21">
        <f>IF(OR(A19="",H19="",NOT(ISNUMBER(H19)),NOT(ISNUMBER(Assumptions!$B$2))),"",IFERROR(H19+Assumptions!$B$2,""))</f>
        <v/>
      </c>
      <c r="P19" s="22">
        <f>IF(OR(A19="",H19="",NOT(ISNUMBER(H19))),"",IFERROR(MAX(0,IF(AND(OR(J19="Won",J19="Lost",J19="Expired"),K19&lt;&gt;"",ISNUMBER(K19)),K19-H19,TODAY()-H19)),""))</f>
        <v/>
      </c>
      <c r="Q19" s="9">
        <f>IF(A19="","",IF(B19="","Add customer",IF(C19="","Add service site",IF(OR(H19="",NOT(ISNUMBER(H19))),"Add quote date",IF(OR(I19="",NOT(ISNUMBER(I19))),"Add quote amount",IF(J19="","Check status",IF(AND(K19&lt;&gt;"",NOT(ISNUMBER(K19))),"Check decision date",IF(AND(L19&lt;&gt;"",NOT(ISNUMBER(L19))),"Check last follow-up",IF(AND(M19&lt;&gt;"",NOT(ISNUMBER(M19))),"Check next follow-up",IF(AND(K19&lt;&gt;"",K19&lt;H19),"Check decision date",IF(AND(L19&lt;&gt;"",L19&lt;H19),"Check last follow-up",IF(AND(M19&lt;&gt;"",M19&lt;H19),"Check next follow-up",IF(OR(J19="Won",J19="Lost",J19="Expired"),IF(K19="","Add decision date","Closed"),IF(K19&lt;&gt;"","Check decision date",IF(AND(O19&lt;&gt;"",TODAY()&gt;O19),"Check expiration",IF(M19="","Schedule follow-up",IF(M19&lt;TODAY(),"Past due",IF(M19=TODAY(),"Due today",IF(M19&lt;=TODAY()+IF(ISNUMBER(Assumptions!$B$3),Assumptions!$B$3,0),"Due soon","Scheduled")))))))))))))))))))</f>
        <v/>
      </c>
    </row>
    <row r="20">
      <c r="A20" s="14" t="n"/>
      <c r="B20" s="14" t="n"/>
      <c r="C20" s="14" t="n"/>
      <c r="D20" s="14" t="n"/>
      <c r="E20" s="14" t="n"/>
      <c r="F20" s="14" t="n"/>
      <c r="G20" s="14" t="n"/>
      <c r="H20" s="15" t="n"/>
      <c r="I20" s="32" t="n"/>
      <c r="J20" s="17" t="n"/>
      <c r="K20" s="15" t="n"/>
      <c r="L20" s="15" t="n"/>
      <c r="M20" s="15" t="n"/>
      <c r="N20" s="18" t="n"/>
      <c r="O20" s="19">
        <f>IF(OR(A20="",H20="",NOT(ISNUMBER(H20)),NOT(ISNUMBER(Assumptions!$B$2))),"",IFERROR(H20+Assumptions!$B$2,""))</f>
        <v/>
      </c>
      <c r="P20" s="20">
        <f>IF(OR(A20="",H20="",NOT(ISNUMBER(H20))),"",IFERROR(MAX(0,IF(AND(OR(J20="Won",J20="Lost",J20="Expired"),K20&lt;&gt;"",ISNUMBER(K20)),K20-H20,TODAY()-H20)),""))</f>
        <v/>
      </c>
      <c r="Q20" s="6">
        <f>IF(A20="","",IF(B20="","Add customer",IF(C20="","Add service site",IF(OR(H20="",NOT(ISNUMBER(H20))),"Add quote date",IF(OR(I20="",NOT(ISNUMBER(I20))),"Add quote amount",IF(J20="","Check status",IF(AND(K20&lt;&gt;"",NOT(ISNUMBER(K20))),"Check decision date",IF(AND(L20&lt;&gt;"",NOT(ISNUMBER(L20))),"Check last follow-up",IF(AND(M20&lt;&gt;"",NOT(ISNUMBER(M20))),"Check next follow-up",IF(AND(K20&lt;&gt;"",K20&lt;H20),"Check decision date",IF(AND(L20&lt;&gt;"",L20&lt;H20),"Check last follow-up",IF(AND(M20&lt;&gt;"",M20&lt;H20),"Check next follow-up",IF(OR(J20="Won",J20="Lost",J20="Expired"),IF(K20="","Add decision date","Closed"),IF(K20&lt;&gt;"","Check decision date",IF(AND(O20&lt;&gt;"",TODAY()&gt;O20),"Check expiration",IF(M20="","Schedule follow-up",IF(M20&lt;TODAY(),"Past due",IF(M20=TODAY(),"Due today",IF(M20&lt;=TODAY()+IF(ISNUMBER(Assumptions!$B$3),Assumptions!$B$3,0),"Due soon","Scheduled")))))))))))))))))))</f>
        <v/>
      </c>
    </row>
    <row r="21">
      <c r="A21" s="14" t="n"/>
      <c r="B21" s="14" t="n"/>
      <c r="C21" s="14" t="n"/>
      <c r="D21" s="14" t="n"/>
      <c r="E21" s="14" t="n"/>
      <c r="F21" s="14" t="n"/>
      <c r="G21" s="14" t="n"/>
      <c r="H21" s="15" t="n"/>
      <c r="I21" s="32" t="n"/>
      <c r="J21" s="17" t="n"/>
      <c r="K21" s="15" t="n"/>
      <c r="L21" s="15" t="n"/>
      <c r="M21" s="15" t="n"/>
      <c r="N21" s="18" t="n"/>
      <c r="O21" s="21">
        <f>IF(OR(A21="",H21="",NOT(ISNUMBER(H21)),NOT(ISNUMBER(Assumptions!$B$2))),"",IFERROR(H21+Assumptions!$B$2,""))</f>
        <v/>
      </c>
      <c r="P21" s="22">
        <f>IF(OR(A21="",H21="",NOT(ISNUMBER(H21))),"",IFERROR(MAX(0,IF(AND(OR(J21="Won",J21="Lost",J21="Expired"),K21&lt;&gt;"",ISNUMBER(K21)),K21-H21,TODAY()-H21)),""))</f>
        <v/>
      </c>
      <c r="Q21" s="9">
        <f>IF(A21="","",IF(B21="","Add customer",IF(C21="","Add service site",IF(OR(H21="",NOT(ISNUMBER(H21))),"Add quote date",IF(OR(I21="",NOT(ISNUMBER(I21))),"Add quote amount",IF(J21="","Check status",IF(AND(K21&lt;&gt;"",NOT(ISNUMBER(K21))),"Check decision date",IF(AND(L21&lt;&gt;"",NOT(ISNUMBER(L21))),"Check last follow-up",IF(AND(M21&lt;&gt;"",NOT(ISNUMBER(M21))),"Check next follow-up",IF(AND(K21&lt;&gt;"",K21&lt;H21),"Check decision date",IF(AND(L21&lt;&gt;"",L21&lt;H21),"Check last follow-up",IF(AND(M21&lt;&gt;"",M21&lt;H21),"Check next follow-up",IF(OR(J21="Won",J21="Lost",J21="Expired"),IF(K21="","Add decision date","Closed"),IF(K21&lt;&gt;"","Check decision date",IF(AND(O21&lt;&gt;"",TODAY()&gt;O21),"Check expiration",IF(M21="","Schedule follow-up",IF(M21&lt;TODAY(),"Past due",IF(M21=TODAY(),"Due today",IF(M21&lt;=TODAY()+IF(ISNUMBER(Assumptions!$B$3),Assumptions!$B$3,0),"Due soon","Scheduled")))))))))))))))))))</f>
        <v/>
      </c>
    </row>
    <row r="22">
      <c r="A22" s="14" t="n"/>
      <c r="B22" s="14" t="n"/>
      <c r="C22" s="14" t="n"/>
      <c r="D22" s="14" t="n"/>
      <c r="E22" s="14" t="n"/>
      <c r="F22" s="14" t="n"/>
      <c r="G22" s="14" t="n"/>
      <c r="H22" s="15" t="n"/>
      <c r="I22" s="32" t="n"/>
      <c r="J22" s="17" t="n"/>
      <c r="K22" s="15" t="n"/>
      <c r="L22" s="15" t="n"/>
      <c r="M22" s="15" t="n"/>
      <c r="N22" s="18" t="n"/>
      <c r="O22" s="19">
        <f>IF(OR(A22="",H22="",NOT(ISNUMBER(H22)),NOT(ISNUMBER(Assumptions!$B$2))),"",IFERROR(H22+Assumptions!$B$2,""))</f>
        <v/>
      </c>
      <c r="P22" s="20">
        <f>IF(OR(A22="",H22="",NOT(ISNUMBER(H22))),"",IFERROR(MAX(0,IF(AND(OR(J22="Won",J22="Lost",J22="Expired"),K22&lt;&gt;"",ISNUMBER(K22)),K22-H22,TODAY()-H22)),""))</f>
        <v/>
      </c>
      <c r="Q22" s="6">
        <f>IF(A22="","",IF(B22="","Add customer",IF(C22="","Add service site",IF(OR(H22="",NOT(ISNUMBER(H22))),"Add quote date",IF(OR(I22="",NOT(ISNUMBER(I22))),"Add quote amount",IF(J22="","Check status",IF(AND(K22&lt;&gt;"",NOT(ISNUMBER(K22))),"Check decision date",IF(AND(L22&lt;&gt;"",NOT(ISNUMBER(L22))),"Check last follow-up",IF(AND(M22&lt;&gt;"",NOT(ISNUMBER(M22))),"Check next follow-up",IF(AND(K22&lt;&gt;"",K22&lt;H22),"Check decision date",IF(AND(L22&lt;&gt;"",L22&lt;H22),"Check last follow-up",IF(AND(M22&lt;&gt;"",M22&lt;H22),"Check next follow-up",IF(OR(J22="Won",J22="Lost",J22="Expired"),IF(K22="","Add decision date","Closed"),IF(K22&lt;&gt;"","Check decision date",IF(AND(O22&lt;&gt;"",TODAY()&gt;O22),"Check expiration",IF(M22="","Schedule follow-up",IF(M22&lt;TODAY(),"Past due",IF(M22=TODAY(),"Due today",IF(M22&lt;=TODAY()+IF(ISNUMBER(Assumptions!$B$3),Assumptions!$B$3,0),"Due soon","Scheduled")))))))))))))))))))</f>
        <v/>
      </c>
    </row>
    <row r="23">
      <c r="A23" s="14" t="n"/>
      <c r="B23" s="14" t="n"/>
      <c r="C23" s="14" t="n"/>
      <c r="D23" s="14" t="n"/>
      <c r="E23" s="14" t="n"/>
      <c r="F23" s="14" t="n"/>
      <c r="G23" s="14" t="n"/>
      <c r="H23" s="15" t="n"/>
      <c r="I23" s="32" t="n"/>
      <c r="J23" s="17" t="n"/>
      <c r="K23" s="15" t="n"/>
      <c r="L23" s="15" t="n"/>
      <c r="M23" s="15" t="n"/>
      <c r="N23" s="18" t="n"/>
      <c r="O23" s="21">
        <f>IF(OR(A23="",H23="",NOT(ISNUMBER(H23)),NOT(ISNUMBER(Assumptions!$B$2))),"",IFERROR(H23+Assumptions!$B$2,""))</f>
        <v/>
      </c>
      <c r="P23" s="22">
        <f>IF(OR(A23="",H23="",NOT(ISNUMBER(H23))),"",IFERROR(MAX(0,IF(AND(OR(J23="Won",J23="Lost",J23="Expired"),K23&lt;&gt;"",ISNUMBER(K23)),K23-H23,TODAY()-H23)),""))</f>
        <v/>
      </c>
      <c r="Q23" s="9">
        <f>IF(A23="","",IF(B23="","Add customer",IF(C23="","Add service site",IF(OR(H23="",NOT(ISNUMBER(H23))),"Add quote date",IF(OR(I23="",NOT(ISNUMBER(I23))),"Add quote amount",IF(J23="","Check status",IF(AND(K23&lt;&gt;"",NOT(ISNUMBER(K23))),"Check decision date",IF(AND(L23&lt;&gt;"",NOT(ISNUMBER(L23))),"Check last follow-up",IF(AND(M23&lt;&gt;"",NOT(ISNUMBER(M23))),"Check next follow-up",IF(AND(K23&lt;&gt;"",K23&lt;H23),"Check decision date",IF(AND(L23&lt;&gt;"",L23&lt;H23),"Check last follow-up",IF(AND(M23&lt;&gt;"",M23&lt;H23),"Check next follow-up",IF(OR(J23="Won",J23="Lost",J23="Expired"),IF(K23="","Add decision date","Closed"),IF(K23&lt;&gt;"","Check decision date",IF(AND(O23&lt;&gt;"",TODAY()&gt;O23),"Check expiration",IF(M23="","Schedule follow-up",IF(M23&lt;TODAY(),"Past due",IF(M23=TODAY(),"Due today",IF(M23&lt;=TODAY()+IF(ISNUMBER(Assumptions!$B$3),Assumptions!$B$3,0),"Due soon","Scheduled")))))))))))))))))))</f>
        <v/>
      </c>
    </row>
    <row r="24">
      <c r="A24" s="14" t="n"/>
      <c r="B24" s="14" t="n"/>
      <c r="C24" s="14" t="n"/>
      <c r="D24" s="14" t="n"/>
      <c r="E24" s="14" t="n"/>
      <c r="F24" s="14" t="n"/>
      <c r="G24" s="14" t="n"/>
      <c r="H24" s="15" t="n"/>
      <c r="I24" s="32" t="n"/>
      <c r="J24" s="17" t="n"/>
      <c r="K24" s="15" t="n"/>
      <c r="L24" s="15" t="n"/>
      <c r="M24" s="15" t="n"/>
      <c r="N24" s="18" t="n"/>
      <c r="O24" s="19">
        <f>IF(OR(A24="",H24="",NOT(ISNUMBER(H24)),NOT(ISNUMBER(Assumptions!$B$2))),"",IFERROR(H24+Assumptions!$B$2,""))</f>
        <v/>
      </c>
      <c r="P24" s="20">
        <f>IF(OR(A24="",H24="",NOT(ISNUMBER(H24))),"",IFERROR(MAX(0,IF(AND(OR(J24="Won",J24="Lost",J24="Expired"),K24&lt;&gt;"",ISNUMBER(K24)),K24-H24,TODAY()-H24)),""))</f>
        <v/>
      </c>
      <c r="Q24" s="6">
        <f>IF(A24="","",IF(B24="","Add customer",IF(C24="","Add service site",IF(OR(H24="",NOT(ISNUMBER(H24))),"Add quote date",IF(OR(I24="",NOT(ISNUMBER(I24))),"Add quote amount",IF(J24="","Check status",IF(AND(K24&lt;&gt;"",NOT(ISNUMBER(K24))),"Check decision date",IF(AND(L24&lt;&gt;"",NOT(ISNUMBER(L24))),"Check last follow-up",IF(AND(M24&lt;&gt;"",NOT(ISNUMBER(M24))),"Check next follow-up",IF(AND(K24&lt;&gt;"",K24&lt;H24),"Check decision date",IF(AND(L24&lt;&gt;"",L24&lt;H24),"Check last follow-up",IF(AND(M24&lt;&gt;"",M24&lt;H24),"Check next follow-up",IF(OR(J24="Won",J24="Lost",J24="Expired"),IF(K24="","Add decision date","Closed"),IF(K24&lt;&gt;"","Check decision date",IF(AND(O24&lt;&gt;"",TODAY()&gt;O24),"Check expiration",IF(M24="","Schedule follow-up",IF(M24&lt;TODAY(),"Past due",IF(M24=TODAY(),"Due today",IF(M24&lt;=TODAY()+IF(ISNUMBER(Assumptions!$B$3),Assumptions!$B$3,0),"Due soon","Scheduled")))))))))))))))))))</f>
        <v/>
      </c>
    </row>
    <row r="25">
      <c r="A25" s="14" t="n"/>
      <c r="B25" s="14" t="n"/>
      <c r="C25" s="14" t="n"/>
      <c r="D25" s="14" t="n"/>
      <c r="E25" s="14" t="n"/>
      <c r="F25" s="14" t="n"/>
      <c r="G25" s="14" t="n"/>
      <c r="H25" s="15" t="n"/>
      <c r="I25" s="32" t="n"/>
      <c r="J25" s="17" t="n"/>
      <c r="K25" s="15" t="n"/>
      <c r="L25" s="15" t="n"/>
      <c r="M25" s="15" t="n"/>
      <c r="N25" s="18" t="n"/>
      <c r="O25" s="21">
        <f>IF(OR(A25="",H25="",NOT(ISNUMBER(H25)),NOT(ISNUMBER(Assumptions!$B$2))),"",IFERROR(H25+Assumptions!$B$2,""))</f>
        <v/>
      </c>
      <c r="P25" s="22">
        <f>IF(OR(A25="",H25="",NOT(ISNUMBER(H25))),"",IFERROR(MAX(0,IF(AND(OR(J25="Won",J25="Lost",J25="Expired"),K25&lt;&gt;"",ISNUMBER(K25)),K25-H25,TODAY()-H25)),""))</f>
        <v/>
      </c>
      <c r="Q25" s="9">
        <f>IF(A25="","",IF(B25="","Add customer",IF(C25="","Add service site",IF(OR(H25="",NOT(ISNUMBER(H25))),"Add quote date",IF(OR(I25="",NOT(ISNUMBER(I25))),"Add quote amount",IF(J25="","Check status",IF(AND(K25&lt;&gt;"",NOT(ISNUMBER(K25))),"Check decision date",IF(AND(L25&lt;&gt;"",NOT(ISNUMBER(L25))),"Check last follow-up",IF(AND(M25&lt;&gt;"",NOT(ISNUMBER(M25))),"Check next follow-up",IF(AND(K25&lt;&gt;"",K25&lt;H25),"Check decision date",IF(AND(L25&lt;&gt;"",L25&lt;H25),"Check last follow-up",IF(AND(M25&lt;&gt;"",M25&lt;H25),"Check next follow-up",IF(OR(J25="Won",J25="Lost",J25="Expired"),IF(K25="","Add decision date","Closed"),IF(K25&lt;&gt;"","Check decision date",IF(AND(O25&lt;&gt;"",TODAY()&gt;O25),"Check expiration",IF(M25="","Schedule follow-up",IF(M25&lt;TODAY(),"Past due",IF(M25=TODAY(),"Due today",IF(M25&lt;=TODAY()+IF(ISNUMBER(Assumptions!$B$3),Assumptions!$B$3,0),"Due soon","Scheduled")))))))))))))))))))</f>
        <v/>
      </c>
    </row>
    <row r="26">
      <c r="A26" s="14" t="n"/>
      <c r="B26" s="14" t="n"/>
      <c r="C26" s="14" t="n"/>
      <c r="D26" s="14" t="n"/>
      <c r="E26" s="14" t="n"/>
      <c r="F26" s="14" t="n"/>
      <c r="G26" s="14" t="n"/>
      <c r="H26" s="15" t="n"/>
      <c r="I26" s="32" t="n"/>
      <c r="J26" s="17" t="n"/>
      <c r="K26" s="15" t="n"/>
      <c r="L26" s="15" t="n"/>
      <c r="M26" s="15" t="n"/>
      <c r="N26" s="18" t="n"/>
      <c r="O26" s="19">
        <f>IF(OR(A26="",H26="",NOT(ISNUMBER(H26)),NOT(ISNUMBER(Assumptions!$B$2))),"",IFERROR(H26+Assumptions!$B$2,""))</f>
        <v/>
      </c>
      <c r="P26" s="20">
        <f>IF(OR(A26="",H26="",NOT(ISNUMBER(H26))),"",IFERROR(MAX(0,IF(AND(OR(J26="Won",J26="Lost",J26="Expired"),K26&lt;&gt;"",ISNUMBER(K26)),K26-H26,TODAY()-H26)),""))</f>
        <v/>
      </c>
      <c r="Q26" s="6">
        <f>IF(A26="","",IF(B26="","Add customer",IF(C26="","Add service site",IF(OR(H26="",NOT(ISNUMBER(H26))),"Add quote date",IF(OR(I26="",NOT(ISNUMBER(I26))),"Add quote amount",IF(J26="","Check status",IF(AND(K26&lt;&gt;"",NOT(ISNUMBER(K26))),"Check decision date",IF(AND(L26&lt;&gt;"",NOT(ISNUMBER(L26))),"Check last follow-up",IF(AND(M26&lt;&gt;"",NOT(ISNUMBER(M26))),"Check next follow-up",IF(AND(K26&lt;&gt;"",K26&lt;H26),"Check decision date",IF(AND(L26&lt;&gt;"",L26&lt;H26),"Check last follow-up",IF(AND(M26&lt;&gt;"",M26&lt;H26),"Check next follow-up",IF(OR(J26="Won",J26="Lost",J26="Expired"),IF(K26="","Add decision date","Closed"),IF(K26&lt;&gt;"","Check decision date",IF(AND(O26&lt;&gt;"",TODAY()&gt;O26),"Check expiration",IF(M26="","Schedule follow-up",IF(M26&lt;TODAY(),"Past due",IF(M26=TODAY(),"Due today",IF(M26&lt;=TODAY()+IF(ISNUMBER(Assumptions!$B$3),Assumptions!$B$3,0),"Due soon","Scheduled")))))))))))))))))))</f>
        <v/>
      </c>
    </row>
    <row r="27">
      <c r="A27" s="14" t="n"/>
      <c r="B27" s="14" t="n"/>
      <c r="C27" s="14" t="n"/>
      <c r="D27" s="14" t="n"/>
      <c r="E27" s="14" t="n"/>
      <c r="F27" s="14" t="n"/>
      <c r="G27" s="14" t="n"/>
      <c r="H27" s="15" t="n"/>
      <c r="I27" s="32" t="n"/>
      <c r="J27" s="17" t="n"/>
      <c r="K27" s="15" t="n"/>
      <c r="L27" s="15" t="n"/>
      <c r="M27" s="15" t="n"/>
      <c r="N27" s="18" t="n"/>
      <c r="O27" s="21">
        <f>IF(OR(A27="",H27="",NOT(ISNUMBER(H27)),NOT(ISNUMBER(Assumptions!$B$2))),"",IFERROR(H27+Assumptions!$B$2,""))</f>
        <v/>
      </c>
      <c r="P27" s="22">
        <f>IF(OR(A27="",H27="",NOT(ISNUMBER(H27))),"",IFERROR(MAX(0,IF(AND(OR(J27="Won",J27="Lost",J27="Expired"),K27&lt;&gt;"",ISNUMBER(K27)),K27-H27,TODAY()-H27)),""))</f>
        <v/>
      </c>
      <c r="Q27" s="9">
        <f>IF(A27="","",IF(B27="","Add customer",IF(C27="","Add service site",IF(OR(H27="",NOT(ISNUMBER(H27))),"Add quote date",IF(OR(I27="",NOT(ISNUMBER(I27))),"Add quote amount",IF(J27="","Check status",IF(AND(K27&lt;&gt;"",NOT(ISNUMBER(K27))),"Check decision date",IF(AND(L27&lt;&gt;"",NOT(ISNUMBER(L27))),"Check last follow-up",IF(AND(M27&lt;&gt;"",NOT(ISNUMBER(M27))),"Check next follow-up",IF(AND(K27&lt;&gt;"",K27&lt;H27),"Check decision date",IF(AND(L27&lt;&gt;"",L27&lt;H27),"Check last follow-up",IF(AND(M27&lt;&gt;"",M27&lt;H27),"Check next follow-up",IF(OR(J27="Won",J27="Lost",J27="Expired"),IF(K27="","Add decision date","Closed"),IF(K27&lt;&gt;"","Check decision date",IF(AND(O27&lt;&gt;"",TODAY()&gt;O27),"Check expiration",IF(M27="","Schedule follow-up",IF(M27&lt;TODAY(),"Past due",IF(M27=TODAY(),"Due today",IF(M27&lt;=TODAY()+IF(ISNUMBER(Assumptions!$B$3),Assumptions!$B$3,0),"Due soon","Scheduled")))))))))))))))))))</f>
        <v/>
      </c>
    </row>
    <row r="28">
      <c r="A28" s="14" t="n"/>
      <c r="B28" s="14" t="n"/>
      <c r="C28" s="14" t="n"/>
      <c r="D28" s="14" t="n"/>
      <c r="E28" s="14" t="n"/>
      <c r="F28" s="14" t="n"/>
      <c r="G28" s="14" t="n"/>
      <c r="H28" s="15" t="n"/>
      <c r="I28" s="32" t="n"/>
      <c r="J28" s="17" t="n"/>
      <c r="K28" s="15" t="n"/>
      <c r="L28" s="15" t="n"/>
      <c r="M28" s="15" t="n"/>
      <c r="N28" s="18" t="n"/>
      <c r="O28" s="19">
        <f>IF(OR(A28="",H28="",NOT(ISNUMBER(H28)),NOT(ISNUMBER(Assumptions!$B$2))),"",IFERROR(H28+Assumptions!$B$2,""))</f>
        <v/>
      </c>
      <c r="P28" s="20">
        <f>IF(OR(A28="",H28="",NOT(ISNUMBER(H28))),"",IFERROR(MAX(0,IF(AND(OR(J28="Won",J28="Lost",J28="Expired"),K28&lt;&gt;"",ISNUMBER(K28)),K28-H28,TODAY()-H28)),""))</f>
        <v/>
      </c>
      <c r="Q28" s="6">
        <f>IF(A28="","",IF(B28="","Add customer",IF(C28="","Add service site",IF(OR(H28="",NOT(ISNUMBER(H28))),"Add quote date",IF(OR(I28="",NOT(ISNUMBER(I28))),"Add quote amount",IF(J28="","Check status",IF(AND(K28&lt;&gt;"",NOT(ISNUMBER(K28))),"Check decision date",IF(AND(L28&lt;&gt;"",NOT(ISNUMBER(L28))),"Check last follow-up",IF(AND(M28&lt;&gt;"",NOT(ISNUMBER(M28))),"Check next follow-up",IF(AND(K28&lt;&gt;"",K28&lt;H28),"Check decision date",IF(AND(L28&lt;&gt;"",L28&lt;H28),"Check last follow-up",IF(AND(M28&lt;&gt;"",M28&lt;H28),"Check next follow-up",IF(OR(J28="Won",J28="Lost",J28="Expired"),IF(K28="","Add decision date","Closed"),IF(K28&lt;&gt;"","Check decision date",IF(AND(O28&lt;&gt;"",TODAY()&gt;O28),"Check expiration",IF(M28="","Schedule follow-up",IF(M28&lt;TODAY(),"Past due",IF(M28=TODAY(),"Due today",IF(M28&lt;=TODAY()+IF(ISNUMBER(Assumptions!$B$3),Assumptions!$B$3,0),"Due soon","Scheduled")))))))))))))))))))</f>
        <v/>
      </c>
    </row>
    <row r="29">
      <c r="A29" s="14" t="n"/>
      <c r="B29" s="14" t="n"/>
      <c r="C29" s="14" t="n"/>
      <c r="D29" s="14" t="n"/>
      <c r="E29" s="14" t="n"/>
      <c r="F29" s="14" t="n"/>
      <c r="G29" s="14" t="n"/>
      <c r="H29" s="15" t="n"/>
      <c r="I29" s="32" t="n"/>
      <c r="J29" s="17" t="n"/>
      <c r="K29" s="15" t="n"/>
      <c r="L29" s="15" t="n"/>
      <c r="M29" s="15" t="n"/>
      <c r="N29" s="18" t="n"/>
      <c r="O29" s="21">
        <f>IF(OR(A29="",H29="",NOT(ISNUMBER(H29)),NOT(ISNUMBER(Assumptions!$B$2))),"",IFERROR(H29+Assumptions!$B$2,""))</f>
        <v/>
      </c>
      <c r="P29" s="22">
        <f>IF(OR(A29="",H29="",NOT(ISNUMBER(H29))),"",IFERROR(MAX(0,IF(AND(OR(J29="Won",J29="Lost",J29="Expired"),K29&lt;&gt;"",ISNUMBER(K29)),K29-H29,TODAY()-H29)),""))</f>
        <v/>
      </c>
      <c r="Q29" s="9">
        <f>IF(A29="","",IF(B29="","Add customer",IF(C29="","Add service site",IF(OR(H29="",NOT(ISNUMBER(H29))),"Add quote date",IF(OR(I29="",NOT(ISNUMBER(I29))),"Add quote amount",IF(J29="","Check status",IF(AND(K29&lt;&gt;"",NOT(ISNUMBER(K29))),"Check decision date",IF(AND(L29&lt;&gt;"",NOT(ISNUMBER(L29))),"Check last follow-up",IF(AND(M29&lt;&gt;"",NOT(ISNUMBER(M29))),"Check next follow-up",IF(AND(K29&lt;&gt;"",K29&lt;H29),"Check decision date",IF(AND(L29&lt;&gt;"",L29&lt;H29),"Check last follow-up",IF(AND(M29&lt;&gt;"",M29&lt;H29),"Check next follow-up",IF(OR(J29="Won",J29="Lost",J29="Expired"),IF(K29="","Add decision date","Closed"),IF(K29&lt;&gt;"","Check decision date",IF(AND(O29&lt;&gt;"",TODAY()&gt;O29),"Check expiration",IF(M29="","Schedule follow-up",IF(M29&lt;TODAY(),"Past due",IF(M29=TODAY(),"Due today",IF(M29&lt;=TODAY()+IF(ISNUMBER(Assumptions!$B$3),Assumptions!$B$3,0),"Due soon","Scheduled")))))))))))))))))))</f>
        <v/>
      </c>
    </row>
    <row r="30">
      <c r="A30" s="14" t="n"/>
      <c r="B30" s="14" t="n"/>
      <c r="C30" s="14" t="n"/>
      <c r="D30" s="14" t="n"/>
      <c r="E30" s="14" t="n"/>
      <c r="F30" s="14" t="n"/>
      <c r="G30" s="14" t="n"/>
      <c r="H30" s="15" t="n"/>
      <c r="I30" s="32" t="n"/>
      <c r="J30" s="17" t="n"/>
      <c r="K30" s="15" t="n"/>
      <c r="L30" s="15" t="n"/>
      <c r="M30" s="15" t="n"/>
      <c r="N30" s="18" t="n"/>
      <c r="O30" s="19">
        <f>IF(OR(A30="",H30="",NOT(ISNUMBER(H30)),NOT(ISNUMBER(Assumptions!$B$2))),"",IFERROR(H30+Assumptions!$B$2,""))</f>
        <v/>
      </c>
      <c r="P30" s="20">
        <f>IF(OR(A30="",H30="",NOT(ISNUMBER(H30))),"",IFERROR(MAX(0,IF(AND(OR(J30="Won",J30="Lost",J30="Expired"),K30&lt;&gt;"",ISNUMBER(K30)),K30-H30,TODAY()-H30)),""))</f>
        <v/>
      </c>
      <c r="Q30" s="6">
        <f>IF(A30="","",IF(B30="","Add customer",IF(C30="","Add service site",IF(OR(H30="",NOT(ISNUMBER(H30))),"Add quote date",IF(OR(I30="",NOT(ISNUMBER(I30))),"Add quote amount",IF(J30="","Check status",IF(AND(K30&lt;&gt;"",NOT(ISNUMBER(K30))),"Check decision date",IF(AND(L30&lt;&gt;"",NOT(ISNUMBER(L30))),"Check last follow-up",IF(AND(M30&lt;&gt;"",NOT(ISNUMBER(M30))),"Check next follow-up",IF(AND(K30&lt;&gt;"",K30&lt;H30),"Check decision date",IF(AND(L30&lt;&gt;"",L30&lt;H30),"Check last follow-up",IF(AND(M30&lt;&gt;"",M30&lt;H30),"Check next follow-up",IF(OR(J30="Won",J30="Lost",J30="Expired"),IF(K30="","Add decision date","Closed"),IF(K30&lt;&gt;"","Check decision date",IF(AND(O30&lt;&gt;"",TODAY()&gt;O30),"Check expiration",IF(M30="","Schedule follow-up",IF(M30&lt;TODAY(),"Past due",IF(M30=TODAY(),"Due today",IF(M30&lt;=TODAY()+IF(ISNUMBER(Assumptions!$B$3),Assumptions!$B$3,0),"Due soon","Scheduled")))))))))))))))))))</f>
        <v/>
      </c>
    </row>
    <row r="31">
      <c r="A31" s="14" t="n"/>
      <c r="B31" s="14" t="n"/>
      <c r="C31" s="14" t="n"/>
      <c r="D31" s="14" t="n"/>
      <c r="E31" s="14" t="n"/>
      <c r="F31" s="14" t="n"/>
      <c r="G31" s="14" t="n"/>
      <c r="H31" s="15" t="n"/>
      <c r="I31" s="32" t="n"/>
      <c r="J31" s="17" t="n"/>
      <c r="K31" s="15" t="n"/>
      <c r="L31" s="15" t="n"/>
      <c r="M31" s="15" t="n"/>
      <c r="N31" s="18" t="n"/>
      <c r="O31" s="21">
        <f>IF(OR(A31="",H31="",NOT(ISNUMBER(H31)),NOT(ISNUMBER(Assumptions!$B$2))),"",IFERROR(H31+Assumptions!$B$2,""))</f>
        <v/>
      </c>
      <c r="P31" s="22">
        <f>IF(OR(A31="",H31="",NOT(ISNUMBER(H31))),"",IFERROR(MAX(0,IF(AND(OR(J31="Won",J31="Lost",J31="Expired"),K31&lt;&gt;"",ISNUMBER(K31)),K31-H31,TODAY()-H31)),""))</f>
        <v/>
      </c>
      <c r="Q31" s="9">
        <f>IF(A31="","",IF(B31="","Add customer",IF(C31="","Add service site",IF(OR(H31="",NOT(ISNUMBER(H31))),"Add quote date",IF(OR(I31="",NOT(ISNUMBER(I31))),"Add quote amount",IF(J31="","Check status",IF(AND(K31&lt;&gt;"",NOT(ISNUMBER(K31))),"Check decision date",IF(AND(L31&lt;&gt;"",NOT(ISNUMBER(L31))),"Check last follow-up",IF(AND(M31&lt;&gt;"",NOT(ISNUMBER(M31))),"Check next follow-up",IF(AND(K31&lt;&gt;"",K31&lt;H31),"Check decision date",IF(AND(L31&lt;&gt;"",L31&lt;H31),"Check last follow-up",IF(AND(M31&lt;&gt;"",M31&lt;H31),"Check next follow-up",IF(OR(J31="Won",J31="Lost",J31="Expired"),IF(K31="","Add decision date","Closed"),IF(K31&lt;&gt;"","Check decision date",IF(AND(O31&lt;&gt;"",TODAY()&gt;O31),"Check expiration",IF(M31="","Schedule follow-up",IF(M31&lt;TODAY(),"Past due",IF(M31=TODAY(),"Due today",IF(M31&lt;=TODAY()+IF(ISNUMBER(Assumptions!$B$3),Assumptions!$B$3,0),"Due soon","Scheduled")))))))))))))))))))</f>
        <v/>
      </c>
    </row>
    <row r="32">
      <c r="A32" s="14" t="n"/>
      <c r="B32" s="14" t="n"/>
      <c r="C32" s="14" t="n"/>
      <c r="D32" s="14" t="n"/>
      <c r="E32" s="14" t="n"/>
      <c r="F32" s="14" t="n"/>
      <c r="G32" s="14" t="n"/>
      <c r="H32" s="15" t="n"/>
      <c r="I32" s="32" t="n"/>
      <c r="J32" s="17" t="n"/>
      <c r="K32" s="15" t="n"/>
      <c r="L32" s="15" t="n"/>
      <c r="M32" s="15" t="n"/>
      <c r="N32" s="18" t="n"/>
      <c r="O32" s="19">
        <f>IF(OR(A32="",H32="",NOT(ISNUMBER(H32)),NOT(ISNUMBER(Assumptions!$B$2))),"",IFERROR(H32+Assumptions!$B$2,""))</f>
        <v/>
      </c>
      <c r="P32" s="20">
        <f>IF(OR(A32="",H32="",NOT(ISNUMBER(H32))),"",IFERROR(MAX(0,IF(AND(OR(J32="Won",J32="Lost",J32="Expired"),K32&lt;&gt;"",ISNUMBER(K32)),K32-H32,TODAY()-H32)),""))</f>
        <v/>
      </c>
      <c r="Q32" s="6">
        <f>IF(A32="","",IF(B32="","Add customer",IF(C32="","Add service site",IF(OR(H32="",NOT(ISNUMBER(H32))),"Add quote date",IF(OR(I32="",NOT(ISNUMBER(I32))),"Add quote amount",IF(J32="","Check status",IF(AND(K32&lt;&gt;"",NOT(ISNUMBER(K32))),"Check decision date",IF(AND(L32&lt;&gt;"",NOT(ISNUMBER(L32))),"Check last follow-up",IF(AND(M32&lt;&gt;"",NOT(ISNUMBER(M32))),"Check next follow-up",IF(AND(K32&lt;&gt;"",K32&lt;H32),"Check decision date",IF(AND(L32&lt;&gt;"",L32&lt;H32),"Check last follow-up",IF(AND(M32&lt;&gt;"",M32&lt;H32),"Check next follow-up",IF(OR(J32="Won",J32="Lost",J32="Expired"),IF(K32="","Add decision date","Closed"),IF(K32&lt;&gt;"","Check decision date",IF(AND(O32&lt;&gt;"",TODAY()&gt;O32),"Check expiration",IF(M32="","Schedule follow-up",IF(M32&lt;TODAY(),"Past due",IF(M32=TODAY(),"Due today",IF(M32&lt;=TODAY()+IF(ISNUMBER(Assumptions!$B$3),Assumptions!$B$3,0),"Due soon","Scheduled")))))))))))))))))))</f>
        <v/>
      </c>
    </row>
    <row r="33">
      <c r="A33" s="14" t="n"/>
      <c r="B33" s="14" t="n"/>
      <c r="C33" s="14" t="n"/>
      <c r="D33" s="14" t="n"/>
      <c r="E33" s="14" t="n"/>
      <c r="F33" s="14" t="n"/>
      <c r="G33" s="14" t="n"/>
      <c r="H33" s="15" t="n"/>
      <c r="I33" s="32" t="n"/>
      <c r="J33" s="17" t="n"/>
      <c r="K33" s="15" t="n"/>
      <c r="L33" s="15" t="n"/>
      <c r="M33" s="15" t="n"/>
      <c r="N33" s="18" t="n"/>
      <c r="O33" s="21">
        <f>IF(OR(A33="",H33="",NOT(ISNUMBER(H33)),NOT(ISNUMBER(Assumptions!$B$2))),"",IFERROR(H33+Assumptions!$B$2,""))</f>
        <v/>
      </c>
      <c r="P33" s="22">
        <f>IF(OR(A33="",H33="",NOT(ISNUMBER(H33))),"",IFERROR(MAX(0,IF(AND(OR(J33="Won",J33="Lost",J33="Expired"),K33&lt;&gt;"",ISNUMBER(K33)),K33-H33,TODAY()-H33)),""))</f>
        <v/>
      </c>
      <c r="Q33" s="9">
        <f>IF(A33="","",IF(B33="","Add customer",IF(C33="","Add service site",IF(OR(H33="",NOT(ISNUMBER(H33))),"Add quote date",IF(OR(I33="",NOT(ISNUMBER(I33))),"Add quote amount",IF(J33="","Check status",IF(AND(K33&lt;&gt;"",NOT(ISNUMBER(K33))),"Check decision date",IF(AND(L33&lt;&gt;"",NOT(ISNUMBER(L33))),"Check last follow-up",IF(AND(M33&lt;&gt;"",NOT(ISNUMBER(M33))),"Check next follow-up",IF(AND(K33&lt;&gt;"",K33&lt;H33),"Check decision date",IF(AND(L33&lt;&gt;"",L33&lt;H33),"Check last follow-up",IF(AND(M33&lt;&gt;"",M33&lt;H33),"Check next follow-up",IF(OR(J33="Won",J33="Lost",J33="Expired"),IF(K33="","Add decision date","Closed"),IF(K33&lt;&gt;"","Check decision date",IF(AND(O33&lt;&gt;"",TODAY()&gt;O33),"Check expiration",IF(M33="","Schedule follow-up",IF(M33&lt;TODAY(),"Past due",IF(M33=TODAY(),"Due today",IF(M33&lt;=TODAY()+IF(ISNUMBER(Assumptions!$B$3),Assumptions!$B$3,0),"Due soon","Scheduled")))))))))))))))))))</f>
        <v/>
      </c>
    </row>
    <row r="34">
      <c r="A34" s="14" t="n"/>
      <c r="B34" s="14" t="n"/>
      <c r="C34" s="14" t="n"/>
      <c r="D34" s="14" t="n"/>
      <c r="E34" s="14" t="n"/>
      <c r="F34" s="14" t="n"/>
      <c r="G34" s="14" t="n"/>
      <c r="H34" s="15" t="n"/>
      <c r="I34" s="32" t="n"/>
      <c r="J34" s="17" t="n"/>
      <c r="K34" s="15" t="n"/>
      <c r="L34" s="15" t="n"/>
      <c r="M34" s="15" t="n"/>
      <c r="N34" s="18" t="n"/>
      <c r="O34" s="19">
        <f>IF(OR(A34="",H34="",NOT(ISNUMBER(H34)),NOT(ISNUMBER(Assumptions!$B$2))),"",IFERROR(H34+Assumptions!$B$2,""))</f>
        <v/>
      </c>
      <c r="P34" s="20">
        <f>IF(OR(A34="",H34="",NOT(ISNUMBER(H34))),"",IFERROR(MAX(0,IF(AND(OR(J34="Won",J34="Lost",J34="Expired"),K34&lt;&gt;"",ISNUMBER(K34)),K34-H34,TODAY()-H34)),""))</f>
        <v/>
      </c>
      <c r="Q34" s="6">
        <f>IF(A34="","",IF(B34="","Add customer",IF(C34="","Add service site",IF(OR(H34="",NOT(ISNUMBER(H34))),"Add quote date",IF(OR(I34="",NOT(ISNUMBER(I34))),"Add quote amount",IF(J34="","Check status",IF(AND(K34&lt;&gt;"",NOT(ISNUMBER(K34))),"Check decision date",IF(AND(L34&lt;&gt;"",NOT(ISNUMBER(L34))),"Check last follow-up",IF(AND(M34&lt;&gt;"",NOT(ISNUMBER(M34))),"Check next follow-up",IF(AND(K34&lt;&gt;"",K34&lt;H34),"Check decision date",IF(AND(L34&lt;&gt;"",L34&lt;H34),"Check last follow-up",IF(AND(M34&lt;&gt;"",M34&lt;H34),"Check next follow-up",IF(OR(J34="Won",J34="Lost",J34="Expired"),IF(K34="","Add decision date","Closed"),IF(K34&lt;&gt;"","Check decision date",IF(AND(O34&lt;&gt;"",TODAY()&gt;O34),"Check expiration",IF(M34="","Schedule follow-up",IF(M34&lt;TODAY(),"Past due",IF(M34=TODAY(),"Due today",IF(M34&lt;=TODAY()+IF(ISNUMBER(Assumptions!$B$3),Assumptions!$B$3,0),"Due soon","Scheduled")))))))))))))))))))</f>
        <v/>
      </c>
    </row>
    <row r="35">
      <c r="A35" s="14" t="n"/>
      <c r="B35" s="14" t="n"/>
      <c r="C35" s="14" t="n"/>
      <c r="D35" s="14" t="n"/>
      <c r="E35" s="14" t="n"/>
      <c r="F35" s="14" t="n"/>
      <c r="G35" s="14" t="n"/>
      <c r="H35" s="15" t="n"/>
      <c r="I35" s="32" t="n"/>
      <c r="J35" s="17" t="n"/>
      <c r="K35" s="15" t="n"/>
      <c r="L35" s="15" t="n"/>
      <c r="M35" s="15" t="n"/>
      <c r="N35" s="18" t="n"/>
      <c r="O35" s="21">
        <f>IF(OR(A35="",H35="",NOT(ISNUMBER(H35)),NOT(ISNUMBER(Assumptions!$B$2))),"",IFERROR(H35+Assumptions!$B$2,""))</f>
        <v/>
      </c>
      <c r="P35" s="22">
        <f>IF(OR(A35="",H35="",NOT(ISNUMBER(H35))),"",IFERROR(MAX(0,IF(AND(OR(J35="Won",J35="Lost",J35="Expired"),K35&lt;&gt;"",ISNUMBER(K35)),K35-H35,TODAY()-H35)),""))</f>
        <v/>
      </c>
      <c r="Q35" s="9">
        <f>IF(A35="","",IF(B35="","Add customer",IF(C35="","Add service site",IF(OR(H35="",NOT(ISNUMBER(H35))),"Add quote date",IF(OR(I35="",NOT(ISNUMBER(I35))),"Add quote amount",IF(J35="","Check status",IF(AND(K35&lt;&gt;"",NOT(ISNUMBER(K35))),"Check decision date",IF(AND(L35&lt;&gt;"",NOT(ISNUMBER(L35))),"Check last follow-up",IF(AND(M35&lt;&gt;"",NOT(ISNUMBER(M35))),"Check next follow-up",IF(AND(K35&lt;&gt;"",K35&lt;H35),"Check decision date",IF(AND(L35&lt;&gt;"",L35&lt;H35),"Check last follow-up",IF(AND(M35&lt;&gt;"",M35&lt;H35),"Check next follow-up",IF(OR(J35="Won",J35="Lost",J35="Expired"),IF(K35="","Add decision date","Closed"),IF(K35&lt;&gt;"","Check decision date",IF(AND(O35&lt;&gt;"",TODAY()&gt;O35),"Check expiration",IF(M35="","Schedule follow-up",IF(M35&lt;TODAY(),"Past due",IF(M35=TODAY(),"Due today",IF(M35&lt;=TODAY()+IF(ISNUMBER(Assumptions!$B$3),Assumptions!$B$3,0),"Due soon","Scheduled")))))))))))))))))))</f>
        <v/>
      </c>
    </row>
    <row r="36">
      <c r="A36" s="14" t="n"/>
      <c r="B36" s="14" t="n"/>
      <c r="C36" s="14" t="n"/>
      <c r="D36" s="14" t="n"/>
      <c r="E36" s="14" t="n"/>
      <c r="F36" s="14" t="n"/>
      <c r="G36" s="14" t="n"/>
      <c r="H36" s="15" t="n"/>
      <c r="I36" s="32" t="n"/>
      <c r="J36" s="17" t="n"/>
      <c r="K36" s="15" t="n"/>
      <c r="L36" s="15" t="n"/>
      <c r="M36" s="15" t="n"/>
      <c r="N36" s="18" t="n"/>
      <c r="O36" s="19">
        <f>IF(OR(A36="",H36="",NOT(ISNUMBER(H36)),NOT(ISNUMBER(Assumptions!$B$2))),"",IFERROR(H36+Assumptions!$B$2,""))</f>
        <v/>
      </c>
      <c r="P36" s="20">
        <f>IF(OR(A36="",H36="",NOT(ISNUMBER(H36))),"",IFERROR(MAX(0,IF(AND(OR(J36="Won",J36="Lost",J36="Expired"),K36&lt;&gt;"",ISNUMBER(K36)),K36-H36,TODAY()-H36)),""))</f>
        <v/>
      </c>
      <c r="Q36" s="6">
        <f>IF(A36="","",IF(B36="","Add customer",IF(C36="","Add service site",IF(OR(H36="",NOT(ISNUMBER(H36))),"Add quote date",IF(OR(I36="",NOT(ISNUMBER(I36))),"Add quote amount",IF(J36="","Check status",IF(AND(K36&lt;&gt;"",NOT(ISNUMBER(K36))),"Check decision date",IF(AND(L36&lt;&gt;"",NOT(ISNUMBER(L36))),"Check last follow-up",IF(AND(M36&lt;&gt;"",NOT(ISNUMBER(M36))),"Check next follow-up",IF(AND(K36&lt;&gt;"",K36&lt;H36),"Check decision date",IF(AND(L36&lt;&gt;"",L36&lt;H36),"Check last follow-up",IF(AND(M36&lt;&gt;"",M36&lt;H36),"Check next follow-up",IF(OR(J36="Won",J36="Lost",J36="Expired"),IF(K36="","Add decision date","Closed"),IF(K36&lt;&gt;"","Check decision date",IF(AND(O36&lt;&gt;"",TODAY()&gt;O36),"Check expiration",IF(M36="","Schedule follow-up",IF(M36&lt;TODAY(),"Past due",IF(M36=TODAY(),"Due today",IF(M36&lt;=TODAY()+IF(ISNUMBER(Assumptions!$B$3),Assumptions!$B$3,0),"Due soon","Scheduled")))))))))))))))))))</f>
        <v/>
      </c>
    </row>
    <row r="37">
      <c r="A37" s="14" t="n"/>
      <c r="B37" s="14" t="n"/>
      <c r="C37" s="14" t="n"/>
      <c r="D37" s="14" t="n"/>
      <c r="E37" s="14" t="n"/>
      <c r="F37" s="14" t="n"/>
      <c r="G37" s="14" t="n"/>
      <c r="H37" s="15" t="n"/>
      <c r="I37" s="32" t="n"/>
      <c r="J37" s="17" t="n"/>
      <c r="K37" s="15" t="n"/>
      <c r="L37" s="15" t="n"/>
      <c r="M37" s="15" t="n"/>
      <c r="N37" s="18" t="n"/>
      <c r="O37" s="21">
        <f>IF(OR(A37="",H37="",NOT(ISNUMBER(H37)),NOT(ISNUMBER(Assumptions!$B$2))),"",IFERROR(H37+Assumptions!$B$2,""))</f>
        <v/>
      </c>
      <c r="P37" s="22">
        <f>IF(OR(A37="",H37="",NOT(ISNUMBER(H37))),"",IFERROR(MAX(0,IF(AND(OR(J37="Won",J37="Lost",J37="Expired"),K37&lt;&gt;"",ISNUMBER(K37)),K37-H37,TODAY()-H37)),""))</f>
        <v/>
      </c>
      <c r="Q37" s="9">
        <f>IF(A37="","",IF(B37="","Add customer",IF(C37="","Add service site",IF(OR(H37="",NOT(ISNUMBER(H37))),"Add quote date",IF(OR(I37="",NOT(ISNUMBER(I37))),"Add quote amount",IF(J37="","Check status",IF(AND(K37&lt;&gt;"",NOT(ISNUMBER(K37))),"Check decision date",IF(AND(L37&lt;&gt;"",NOT(ISNUMBER(L37))),"Check last follow-up",IF(AND(M37&lt;&gt;"",NOT(ISNUMBER(M37))),"Check next follow-up",IF(AND(K37&lt;&gt;"",K37&lt;H37),"Check decision date",IF(AND(L37&lt;&gt;"",L37&lt;H37),"Check last follow-up",IF(AND(M37&lt;&gt;"",M37&lt;H37),"Check next follow-up",IF(OR(J37="Won",J37="Lost",J37="Expired"),IF(K37="","Add decision date","Closed"),IF(K37&lt;&gt;"","Check decision date",IF(AND(O37&lt;&gt;"",TODAY()&gt;O37),"Check expiration",IF(M37="","Schedule follow-up",IF(M37&lt;TODAY(),"Past due",IF(M37=TODAY(),"Due today",IF(M37&lt;=TODAY()+IF(ISNUMBER(Assumptions!$B$3),Assumptions!$B$3,0),"Due soon","Scheduled")))))))))))))))))))</f>
        <v/>
      </c>
    </row>
    <row r="38">
      <c r="A38" s="14" t="n"/>
      <c r="B38" s="14" t="n"/>
      <c r="C38" s="14" t="n"/>
      <c r="D38" s="14" t="n"/>
      <c r="E38" s="14" t="n"/>
      <c r="F38" s="14" t="n"/>
      <c r="G38" s="14" t="n"/>
      <c r="H38" s="15" t="n"/>
      <c r="I38" s="32" t="n"/>
      <c r="J38" s="17" t="n"/>
      <c r="K38" s="15" t="n"/>
      <c r="L38" s="15" t="n"/>
      <c r="M38" s="15" t="n"/>
      <c r="N38" s="18" t="n"/>
      <c r="O38" s="19">
        <f>IF(OR(A38="",H38="",NOT(ISNUMBER(H38)),NOT(ISNUMBER(Assumptions!$B$2))),"",IFERROR(H38+Assumptions!$B$2,""))</f>
        <v/>
      </c>
      <c r="P38" s="20">
        <f>IF(OR(A38="",H38="",NOT(ISNUMBER(H38))),"",IFERROR(MAX(0,IF(AND(OR(J38="Won",J38="Lost",J38="Expired"),K38&lt;&gt;"",ISNUMBER(K38)),K38-H38,TODAY()-H38)),""))</f>
        <v/>
      </c>
      <c r="Q38" s="6">
        <f>IF(A38="","",IF(B38="","Add customer",IF(C38="","Add service site",IF(OR(H38="",NOT(ISNUMBER(H38))),"Add quote date",IF(OR(I38="",NOT(ISNUMBER(I38))),"Add quote amount",IF(J38="","Check status",IF(AND(K38&lt;&gt;"",NOT(ISNUMBER(K38))),"Check decision date",IF(AND(L38&lt;&gt;"",NOT(ISNUMBER(L38))),"Check last follow-up",IF(AND(M38&lt;&gt;"",NOT(ISNUMBER(M38))),"Check next follow-up",IF(AND(K38&lt;&gt;"",K38&lt;H38),"Check decision date",IF(AND(L38&lt;&gt;"",L38&lt;H38),"Check last follow-up",IF(AND(M38&lt;&gt;"",M38&lt;H38),"Check next follow-up",IF(OR(J38="Won",J38="Lost",J38="Expired"),IF(K38="","Add decision date","Closed"),IF(K38&lt;&gt;"","Check decision date",IF(AND(O38&lt;&gt;"",TODAY()&gt;O38),"Check expiration",IF(M38="","Schedule follow-up",IF(M38&lt;TODAY(),"Past due",IF(M38=TODAY(),"Due today",IF(M38&lt;=TODAY()+IF(ISNUMBER(Assumptions!$B$3),Assumptions!$B$3,0),"Due soon","Scheduled")))))))))))))))))))</f>
        <v/>
      </c>
    </row>
    <row r="39">
      <c r="A39" s="14" t="n"/>
      <c r="B39" s="14" t="n"/>
      <c r="C39" s="14" t="n"/>
      <c r="D39" s="14" t="n"/>
      <c r="E39" s="14" t="n"/>
      <c r="F39" s="14" t="n"/>
      <c r="G39" s="14" t="n"/>
      <c r="H39" s="15" t="n"/>
      <c r="I39" s="32" t="n"/>
      <c r="J39" s="17" t="n"/>
      <c r="K39" s="15" t="n"/>
      <c r="L39" s="15" t="n"/>
      <c r="M39" s="15" t="n"/>
      <c r="N39" s="18" t="n"/>
      <c r="O39" s="21">
        <f>IF(OR(A39="",H39="",NOT(ISNUMBER(H39)),NOT(ISNUMBER(Assumptions!$B$2))),"",IFERROR(H39+Assumptions!$B$2,""))</f>
        <v/>
      </c>
      <c r="P39" s="22">
        <f>IF(OR(A39="",H39="",NOT(ISNUMBER(H39))),"",IFERROR(MAX(0,IF(AND(OR(J39="Won",J39="Lost",J39="Expired"),K39&lt;&gt;"",ISNUMBER(K39)),K39-H39,TODAY()-H39)),""))</f>
        <v/>
      </c>
      <c r="Q39" s="9">
        <f>IF(A39="","",IF(B39="","Add customer",IF(C39="","Add service site",IF(OR(H39="",NOT(ISNUMBER(H39))),"Add quote date",IF(OR(I39="",NOT(ISNUMBER(I39))),"Add quote amount",IF(J39="","Check status",IF(AND(K39&lt;&gt;"",NOT(ISNUMBER(K39))),"Check decision date",IF(AND(L39&lt;&gt;"",NOT(ISNUMBER(L39))),"Check last follow-up",IF(AND(M39&lt;&gt;"",NOT(ISNUMBER(M39))),"Check next follow-up",IF(AND(K39&lt;&gt;"",K39&lt;H39),"Check decision date",IF(AND(L39&lt;&gt;"",L39&lt;H39),"Check last follow-up",IF(AND(M39&lt;&gt;"",M39&lt;H39),"Check next follow-up",IF(OR(J39="Won",J39="Lost",J39="Expired"),IF(K39="","Add decision date","Closed"),IF(K39&lt;&gt;"","Check decision date",IF(AND(O39&lt;&gt;"",TODAY()&gt;O39),"Check expiration",IF(M39="","Schedule follow-up",IF(M39&lt;TODAY(),"Past due",IF(M39=TODAY(),"Due today",IF(M39&lt;=TODAY()+IF(ISNUMBER(Assumptions!$B$3),Assumptions!$B$3,0),"Due soon","Scheduled")))))))))))))))))))</f>
        <v/>
      </c>
    </row>
    <row r="40">
      <c r="A40" s="14" t="n"/>
      <c r="B40" s="14" t="n"/>
      <c r="C40" s="14" t="n"/>
      <c r="D40" s="14" t="n"/>
      <c r="E40" s="14" t="n"/>
      <c r="F40" s="14" t="n"/>
      <c r="G40" s="14" t="n"/>
      <c r="H40" s="15" t="n"/>
      <c r="I40" s="32" t="n"/>
      <c r="J40" s="17" t="n"/>
      <c r="K40" s="15" t="n"/>
      <c r="L40" s="15" t="n"/>
      <c r="M40" s="15" t="n"/>
      <c r="N40" s="18" t="n"/>
      <c r="O40" s="19">
        <f>IF(OR(A40="",H40="",NOT(ISNUMBER(H40)),NOT(ISNUMBER(Assumptions!$B$2))),"",IFERROR(H40+Assumptions!$B$2,""))</f>
        <v/>
      </c>
      <c r="P40" s="20">
        <f>IF(OR(A40="",H40="",NOT(ISNUMBER(H40))),"",IFERROR(MAX(0,IF(AND(OR(J40="Won",J40="Lost",J40="Expired"),K40&lt;&gt;"",ISNUMBER(K40)),K40-H40,TODAY()-H40)),""))</f>
        <v/>
      </c>
      <c r="Q40" s="6">
        <f>IF(A40="","",IF(B40="","Add customer",IF(C40="","Add service site",IF(OR(H40="",NOT(ISNUMBER(H40))),"Add quote date",IF(OR(I40="",NOT(ISNUMBER(I40))),"Add quote amount",IF(J40="","Check status",IF(AND(K40&lt;&gt;"",NOT(ISNUMBER(K40))),"Check decision date",IF(AND(L40&lt;&gt;"",NOT(ISNUMBER(L40))),"Check last follow-up",IF(AND(M40&lt;&gt;"",NOT(ISNUMBER(M40))),"Check next follow-up",IF(AND(K40&lt;&gt;"",K40&lt;H40),"Check decision date",IF(AND(L40&lt;&gt;"",L40&lt;H40),"Check last follow-up",IF(AND(M40&lt;&gt;"",M40&lt;H40),"Check next follow-up",IF(OR(J40="Won",J40="Lost",J40="Expired"),IF(K40="","Add decision date","Closed"),IF(K40&lt;&gt;"","Check decision date",IF(AND(O40&lt;&gt;"",TODAY()&gt;O40),"Check expiration",IF(M40="","Schedule follow-up",IF(M40&lt;TODAY(),"Past due",IF(M40=TODAY(),"Due today",IF(M40&lt;=TODAY()+IF(ISNUMBER(Assumptions!$B$3),Assumptions!$B$3,0),"Due soon","Scheduled")))))))))))))))))))</f>
        <v/>
      </c>
    </row>
    <row r="41">
      <c r="A41" s="14" t="n"/>
      <c r="B41" s="14" t="n"/>
      <c r="C41" s="14" t="n"/>
      <c r="D41" s="14" t="n"/>
      <c r="E41" s="14" t="n"/>
      <c r="F41" s="14" t="n"/>
      <c r="G41" s="14" t="n"/>
      <c r="H41" s="15" t="n"/>
      <c r="I41" s="32" t="n"/>
      <c r="J41" s="17" t="n"/>
      <c r="K41" s="15" t="n"/>
      <c r="L41" s="15" t="n"/>
      <c r="M41" s="15" t="n"/>
      <c r="N41" s="18" t="n"/>
      <c r="O41" s="21">
        <f>IF(OR(A41="",H41="",NOT(ISNUMBER(H41)),NOT(ISNUMBER(Assumptions!$B$2))),"",IFERROR(H41+Assumptions!$B$2,""))</f>
        <v/>
      </c>
      <c r="P41" s="22">
        <f>IF(OR(A41="",H41="",NOT(ISNUMBER(H41))),"",IFERROR(MAX(0,IF(AND(OR(J41="Won",J41="Lost",J41="Expired"),K41&lt;&gt;"",ISNUMBER(K41)),K41-H41,TODAY()-H41)),""))</f>
        <v/>
      </c>
      <c r="Q41" s="9">
        <f>IF(A41="","",IF(B41="","Add customer",IF(C41="","Add service site",IF(OR(H41="",NOT(ISNUMBER(H41))),"Add quote date",IF(OR(I41="",NOT(ISNUMBER(I41))),"Add quote amount",IF(J41="","Check status",IF(AND(K41&lt;&gt;"",NOT(ISNUMBER(K41))),"Check decision date",IF(AND(L41&lt;&gt;"",NOT(ISNUMBER(L41))),"Check last follow-up",IF(AND(M41&lt;&gt;"",NOT(ISNUMBER(M41))),"Check next follow-up",IF(AND(K41&lt;&gt;"",K41&lt;H41),"Check decision date",IF(AND(L41&lt;&gt;"",L41&lt;H41),"Check last follow-up",IF(AND(M41&lt;&gt;"",M41&lt;H41),"Check next follow-up",IF(OR(J41="Won",J41="Lost",J41="Expired"),IF(K41="","Add decision date","Closed"),IF(K41&lt;&gt;"","Check decision date",IF(AND(O41&lt;&gt;"",TODAY()&gt;O41),"Check expiration",IF(M41="","Schedule follow-up",IF(M41&lt;TODAY(),"Past due",IF(M41=TODAY(),"Due today",IF(M41&lt;=TODAY()+IF(ISNUMBER(Assumptions!$B$3),Assumptions!$B$3,0),"Due soon","Scheduled")))))))))))))))))))</f>
        <v/>
      </c>
    </row>
    <row r="42">
      <c r="A42" s="14" t="n"/>
      <c r="B42" s="14" t="n"/>
      <c r="C42" s="14" t="n"/>
      <c r="D42" s="14" t="n"/>
      <c r="E42" s="14" t="n"/>
      <c r="F42" s="14" t="n"/>
      <c r="G42" s="14" t="n"/>
      <c r="H42" s="15" t="n"/>
      <c r="I42" s="32" t="n"/>
      <c r="J42" s="17" t="n"/>
      <c r="K42" s="15" t="n"/>
      <c r="L42" s="15" t="n"/>
      <c r="M42" s="15" t="n"/>
      <c r="N42" s="18" t="n"/>
      <c r="O42" s="19">
        <f>IF(OR(A42="",H42="",NOT(ISNUMBER(H42)),NOT(ISNUMBER(Assumptions!$B$2))),"",IFERROR(H42+Assumptions!$B$2,""))</f>
        <v/>
      </c>
      <c r="P42" s="20">
        <f>IF(OR(A42="",H42="",NOT(ISNUMBER(H42))),"",IFERROR(MAX(0,IF(AND(OR(J42="Won",J42="Lost",J42="Expired"),K42&lt;&gt;"",ISNUMBER(K42)),K42-H42,TODAY()-H42)),""))</f>
        <v/>
      </c>
      <c r="Q42" s="6">
        <f>IF(A42="","",IF(B42="","Add customer",IF(C42="","Add service site",IF(OR(H42="",NOT(ISNUMBER(H42))),"Add quote date",IF(OR(I42="",NOT(ISNUMBER(I42))),"Add quote amount",IF(J42="","Check status",IF(AND(K42&lt;&gt;"",NOT(ISNUMBER(K42))),"Check decision date",IF(AND(L42&lt;&gt;"",NOT(ISNUMBER(L42))),"Check last follow-up",IF(AND(M42&lt;&gt;"",NOT(ISNUMBER(M42))),"Check next follow-up",IF(AND(K42&lt;&gt;"",K42&lt;H42),"Check decision date",IF(AND(L42&lt;&gt;"",L42&lt;H42),"Check last follow-up",IF(AND(M42&lt;&gt;"",M42&lt;H42),"Check next follow-up",IF(OR(J42="Won",J42="Lost",J42="Expired"),IF(K42="","Add decision date","Closed"),IF(K42&lt;&gt;"","Check decision date",IF(AND(O42&lt;&gt;"",TODAY()&gt;O42),"Check expiration",IF(M42="","Schedule follow-up",IF(M42&lt;TODAY(),"Past due",IF(M42=TODAY(),"Due today",IF(M42&lt;=TODAY()+IF(ISNUMBER(Assumptions!$B$3),Assumptions!$B$3,0),"Due soon","Scheduled")))))))))))))))))))</f>
        <v/>
      </c>
    </row>
    <row r="43">
      <c r="A43" s="14" t="n"/>
      <c r="B43" s="14" t="n"/>
      <c r="C43" s="14" t="n"/>
      <c r="D43" s="14" t="n"/>
      <c r="E43" s="14" t="n"/>
      <c r="F43" s="14" t="n"/>
      <c r="G43" s="14" t="n"/>
      <c r="H43" s="15" t="n"/>
      <c r="I43" s="32" t="n"/>
      <c r="J43" s="17" t="n"/>
      <c r="K43" s="15" t="n"/>
      <c r="L43" s="15" t="n"/>
      <c r="M43" s="15" t="n"/>
      <c r="N43" s="18" t="n"/>
      <c r="O43" s="21">
        <f>IF(OR(A43="",H43="",NOT(ISNUMBER(H43)),NOT(ISNUMBER(Assumptions!$B$2))),"",IFERROR(H43+Assumptions!$B$2,""))</f>
        <v/>
      </c>
      <c r="P43" s="22">
        <f>IF(OR(A43="",H43="",NOT(ISNUMBER(H43))),"",IFERROR(MAX(0,IF(AND(OR(J43="Won",J43="Lost",J43="Expired"),K43&lt;&gt;"",ISNUMBER(K43)),K43-H43,TODAY()-H43)),""))</f>
        <v/>
      </c>
      <c r="Q43" s="9">
        <f>IF(A43="","",IF(B43="","Add customer",IF(C43="","Add service site",IF(OR(H43="",NOT(ISNUMBER(H43))),"Add quote date",IF(OR(I43="",NOT(ISNUMBER(I43))),"Add quote amount",IF(J43="","Check status",IF(AND(K43&lt;&gt;"",NOT(ISNUMBER(K43))),"Check decision date",IF(AND(L43&lt;&gt;"",NOT(ISNUMBER(L43))),"Check last follow-up",IF(AND(M43&lt;&gt;"",NOT(ISNUMBER(M43))),"Check next follow-up",IF(AND(K43&lt;&gt;"",K43&lt;H43),"Check decision date",IF(AND(L43&lt;&gt;"",L43&lt;H43),"Check last follow-up",IF(AND(M43&lt;&gt;"",M43&lt;H43),"Check next follow-up",IF(OR(J43="Won",J43="Lost",J43="Expired"),IF(K43="","Add decision date","Closed"),IF(K43&lt;&gt;"","Check decision date",IF(AND(O43&lt;&gt;"",TODAY()&gt;O43),"Check expiration",IF(M43="","Schedule follow-up",IF(M43&lt;TODAY(),"Past due",IF(M43=TODAY(),"Due today",IF(M43&lt;=TODAY()+IF(ISNUMBER(Assumptions!$B$3),Assumptions!$B$3,0),"Due soon","Scheduled")))))))))))))))))))</f>
        <v/>
      </c>
    </row>
    <row r="44">
      <c r="A44" s="14" t="n"/>
      <c r="B44" s="14" t="n"/>
      <c r="C44" s="14" t="n"/>
      <c r="D44" s="14" t="n"/>
      <c r="E44" s="14" t="n"/>
      <c r="F44" s="14" t="n"/>
      <c r="G44" s="14" t="n"/>
      <c r="H44" s="15" t="n"/>
      <c r="I44" s="32" t="n"/>
      <c r="J44" s="17" t="n"/>
      <c r="K44" s="15" t="n"/>
      <c r="L44" s="15" t="n"/>
      <c r="M44" s="15" t="n"/>
      <c r="N44" s="18" t="n"/>
      <c r="O44" s="19">
        <f>IF(OR(A44="",H44="",NOT(ISNUMBER(H44)),NOT(ISNUMBER(Assumptions!$B$2))),"",IFERROR(H44+Assumptions!$B$2,""))</f>
        <v/>
      </c>
      <c r="P44" s="20">
        <f>IF(OR(A44="",H44="",NOT(ISNUMBER(H44))),"",IFERROR(MAX(0,IF(AND(OR(J44="Won",J44="Lost",J44="Expired"),K44&lt;&gt;"",ISNUMBER(K44)),K44-H44,TODAY()-H44)),""))</f>
        <v/>
      </c>
      <c r="Q44" s="6">
        <f>IF(A44="","",IF(B44="","Add customer",IF(C44="","Add service site",IF(OR(H44="",NOT(ISNUMBER(H44))),"Add quote date",IF(OR(I44="",NOT(ISNUMBER(I44))),"Add quote amount",IF(J44="","Check status",IF(AND(K44&lt;&gt;"",NOT(ISNUMBER(K44))),"Check decision date",IF(AND(L44&lt;&gt;"",NOT(ISNUMBER(L44))),"Check last follow-up",IF(AND(M44&lt;&gt;"",NOT(ISNUMBER(M44))),"Check next follow-up",IF(AND(K44&lt;&gt;"",K44&lt;H44),"Check decision date",IF(AND(L44&lt;&gt;"",L44&lt;H44),"Check last follow-up",IF(AND(M44&lt;&gt;"",M44&lt;H44),"Check next follow-up",IF(OR(J44="Won",J44="Lost",J44="Expired"),IF(K44="","Add decision date","Closed"),IF(K44&lt;&gt;"","Check decision date",IF(AND(O44&lt;&gt;"",TODAY()&gt;O44),"Check expiration",IF(M44="","Schedule follow-up",IF(M44&lt;TODAY(),"Past due",IF(M44=TODAY(),"Due today",IF(M44&lt;=TODAY()+IF(ISNUMBER(Assumptions!$B$3),Assumptions!$B$3,0),"Due soon","Scheduled")))))))))))))))))))</f>
        <v/>
      </c>
    </row>
    <row r="45">
      <c r="A45" s="14" t="n"/>
      <c r="B45" s="14" t="n"/>
      <c r="C45" s="14" t="n"/>
      <c r="D45" s="14" t="n"/>
      <c r="E45" s="14" t="n"/>
      <c r="F45" s="14" t="n"/>
      <c r="G45" s="14" t="n"/>
      <c r="H45" s="15" t="n"/>
      <c r="I45" s="32" t="n"/>
      <c r="J45" s="17" t="n"/>
      <c r="K45" s="15" t="n"/>
      <c r="L45" s="15" t="n"/>
      <c r="M45" s="15" t="n"/>
      <c r="N45" s="18" t="n"/>
      <c r="O45" s="21">
        <f>IF(OR(A45="",H45="",NOT(ISNUMBER(H45)),NOT(ISNUMBER(Assumptions!$B$2))),"",IFERROR(H45+Assumptions!$B$2,""))</f>
        <v/>
      </c>
      <c r="P45" s="22">
        <f>IF(OR(A45="",H45="",NOT(ISNUMBER(H45))),"",IFERROR(MAX(0,IF(AND(OR(J45="Won",J45="Lost",J45="Expired"),K45&lt;&gt;"",ISNUMBER(K45)),K45-H45,TODAY()-H45)),""))</f>
        <v/>
      </c>
      <c r="Q45" s="9">
        <f>IF(A45="","",IF(B45="","Add customer",IF(C45="","Add service site",IF(OR(H45="",NOT(ISNUMBER(H45))),"Add quote date",IF(OR(I45="",NOT(ISNUMBER(I45))),"Add quote amount",IF(J45="","Check status",IF(AND(K45&lt;&gt;"",NOT(ISNUMBER(K45))),"Check decision date",IF(AND(L45&lt;&gt;"",NOT(ISNUMBER(L45))),"Check last follow-up",IF(AND(M45&lt;&gt;"",NOT(ISNUMBER(M45))),"Check next follow-up",IF(AND(K45&lt;&gt;"",K45&lt;H45),"Check decision date",IF(AND(L45&lt;&gt;"",L45&lt;H45),"Check last follow-up",IF(AND(M45&lt;&gt;"",M45&lt;H45),"Check next follow-up",IF(OR(J45="Won",J45="Lost",J45="Expired"),IF(K45="","Add decision date","Closed"),IF(K45&lt;&gt;"","Check decision date",IF(AND(O45&lt;&gt;"",TODAY()&gt;O45),"Check expiration",IF(M45="","Schedule follow-up",IF(M45&lt;TODAY(),"Past due",IF(M45=TODAY(),"Due today",IF(M45&lt;=TODAY()+IF(ISNUMBER(Assumptions!$B$3),Assumptions!$B$3,0),"Due soon","Scheduled")))))))))))))))))))</f>
        <v/>
      </c>
    </row>
    <row r="46">
      <c r="A46" s="14" t="n"/>
      <c r="B46" s="14" t="n"/>
      <c r="C46" s="14" t="n"/>
      <c r="D46" s="14" t="n"/>
      <c r="E46" s="14" t="n"/>
      <c r="F46" s="14" t="n"/>
      <c r="G46" s="14" t="n"/>
      <c r="H46" s="15" t="n"/>
      <c r="I46" s="32" t="n"/>
      <c r="J46" s="17" t="n"/>
      <c r="K46" s="15" t="n"/>
      <c r="L46" s="15" t="n"/>
      <c r="M46" s="15" t="n"/>
      <c r="N46" s="18" t="n"/>
      <c r="O46" s="19">
        <f>IF(OR(A46="",H46="",NOT(ISNUMBER(H46)),NOT(ISNUMBER(Assumptions!$B$2))),"",IFERROR(H46+Assumptions!$B$2,""))</f>
        <v/>
      </c>
      <c r="P46" s="20">
        <f>IF(OR(A46="",H46="",NOT(ISNUMBER(H46))),"",IFERROR(MAX(0,IF(AND(OR(J46="Won",J46="Lost",J46="Expired"),K46&lt;&gt;"",ISNUMBER(K46)),K46-H46,TODAY()-H46)),""))</f>
        <v/>
      </c>
      <c r="Q46" s="6">
        <f>IF(A46="","",IF(B46="","Add customer",IF(C46="","Add service site",IF(OR(H46="",NOT(ISNUMBER(H46))),"Add quote date",IF(OR(I46="",NOT(ISNUMBER(I46))),"Add quote amount",IF(J46="","Check status",IF(AND(K46&lt;&gt;"",NOT(ISNUMBER(K46))),"Check decision date",IF(AND(L46&lt;&gt;"",NOT(ISNUMBER(L46))),"Check last follow-up",IF(AND(M46&lt;&gt;"",NOT(ISNUMBER(M46))),"Check next follow-up",IF(AND(K46&lt;&gt;"",K46&lt;H46),"Check decision date",IF(AND(L46&lt;&gt;"",L46&lt;H46),"Check last follow-up",IF(AND(M46&lt;&gt;"",M46&lt;H46),"Check next follow-up",IF(OR(J46="Won",J46="Lost",J46="Expired"),IF(K46="","Add decision date","Closed"),IF(K46&lt;&gt;"","Check decision date",IF(AND(O46&lt;&gt;"",TODAY()&gt;O46),"Check expiration",IF(M46="","Schedule follow-up",IF(M46&lt;TODAY(),"Past due",IF(M46=TODAY(),"Due today",IF(M46&lt;=TODAY()+IF(ISNUMBER(Assumptions!$B$3),Assumptions!$B$3,0),"Due soon","Scheduled")))))))))))))))))))</f>
        <v/>
      </c>
    </row>
    <row r="47">
      <c r="A47" s="14" t="n"/>
      <c r="B47" s="14" t="n"/>
      <c r="C47" s="14" t="n"/>
      <c r="D47" s="14" t="n"/>
      <c r="E47" s="14" t="n"/>
      <c r="F47" s="14" t="n"/>
      <c r="G47" s="14" t="n"/>
      <c r="H47" s="15" t="n"/>
      <c r="I47" s="32" t="n"/>
      <c r="J47" s="17" t="n"/>
      <c r="K47" s="15" t="n"/>
      <c r="L47" s="15" t="n"/>
      <c r="M47" s="15" t="n"/>
      <c r="N47" s="18" t="n"/>
      <c r="O47" s="21">
        <f>IF(OR(A47="",H47="",NOT(ISNUMBER(H47)),NOT(ISNUMBER(Assumptions!$B$2))),"",IFERROR(H47+Assumptions!$B$2,""))</f>
        <v/>
      </c>
      <c r="P47" s="22">
        <f>IF(OR(A47="",H47="",NOT(ISNUMBER(H47))),"",IFERROR(MAX(0,IF(AND(OR(J47="Won",J47="Lost",J47="Expired"),K47&lt;&gt;"",ISNUMBER(K47)),K47-H47,TODAY()-H47)),""))</f>
        <v/>
      </c>
      <c r="Q47" s="9">
        <f>IF(A47="","",IF(B47="","Add customer",IF(C47="","Add service site",IF(OR(H47="",NOT(ISNUMBER(H47))),"Add quote date",IF(OR(I47="",NOT(ISNUMBER(I47))),"Add quote amount",IF(J47="","Check status",IF(AND(K47&lt;&gt;"",NOT(ISNUMBER(K47))),"Check decision date",IF(AND(L47&lt;&gt;"",NOT(ISNUMBER(L47))),"Check last follow-up",IF(AND(M47&lt;&gt;"",NOT(ISNUMBER(M47))),"Check next follow-up",IF(AND(K47&lt;&gt;"",K47&lt;H47),"Check decision date",IF(AND(L47&lt;&gt;"",L47&lt;H47),"Check last follow-up",IF(AND(M47&lt;&gt;"",M47&lt;H47),"Check next follow-up",IF(OR(J47="Won",J47="Lost",J47="Expired"),IF(K47="","Add decision date","Closed"),IF(K47&lt;&gt;"","Check decision date",IF(AND(O47&lt;&gt;"",TODAY()&gt;O47),"Check expiration",IF(M47="","Schedule follow-up",IF(M47&lt;TODAY(),"Past due",IF(M47=TODAY(),"Due today",IF(M47&lt;=TODAY()+IF(ISNUMBER(Assumptions!$B$3),Assumptions!$B$3,0),"Due soon","Scheduled")))))))))))))))))))</f>
        <v/>
      </c>
    </row>
    <row r="48">
      <c r="A48" s="14" t="n"/>
      <c r="B48" s="14" t="n"/>
      <c r="C48" s="14" t="n"/>
      <c r="D48" s="14" t="n"/>
      <c r="E48" s="14" t="n"/>
      <c r="F48" s="14" t="n"/>
      <c r="G48" s="14" t="n"/>
      <c r="H48" s="15" t="n"/>
      <c r="I48" s="32" t="n"/>
      <c r="J48" s="17" t="n"/>
      <c r="K48" s="15" t="n"/>
      <c r="L48" s="15" t="n"/>
      <c r="M48" s="15" t="n"/>
      <c r="N48" s="18" t="n"/>
      <c r="O48" s="19">
        <f>IF(OR(A48="",H48="",NOT(ISNUMBER(H48)),NOT(ISNUMBER(Assumptions!$B$2))),"",IFERROR(H48+Assumptions!$B$2,""))</f>
        <v/>
      </c>
      <c r="P48" s="20">
        <f>IF(OR(A48="",H48="",NOT(ISNUMBER(H48))),"",IFERROR(MAX(0,IF(AND(OR(J48="Won",J48="Lost",J48="Expired"),K48&lt;&gt;"",ISNUMBER(K48)),K48-H48,TODAY()-H48)),""))</f>
        <v/>
      </c>
      <c r="Q48" s="6">
        <f>IF(A48="","",IF(B48="","Add customer",IF(C48="","Add service site",IF(OR(H48="",NOT(ISNUMBER(H48))),"Add quote date",IF(OR(I48="",NOT(ISNUMBER(I48))),"Add quote amount",IF(J48="","Check status",IF(AND(K48&lt;&gt;"",NOT(ISNUMBER(K48))),"Check decision date",IF(AND(L48&lt;&gt;"",NOT(ISNUMBER(L48))),"Check last follow-up",IF(AND(M48&lt;&gt;"",NOT(ISNUMBER(M48))),"Check next follow-up",IF(AND(K48&lt;&gt;"",K48&lt;H48),"Check decision date",IF(AND(L48&lt;&gt;"",L48&lt;H48),"Check last follow-up",IF(AND(M48&lt;&gt;"",M48&lt;H48),"Check next follow-up",IF(OR(J48="Won",J48="Lost",J48="Expired"),IF(K48="","Add decision date","Closed"),IF(K48&lt;&gt;"","Check decision date",IF(AND(O48&lt;&gt;"",TODAY()&gt;O48),"Check expiration",IF(M48="","Schedule follow-up",IF(M48&lt;TODAY(),"Past due",IF(M48=TODAY(),"Due today",IF(M48&lt;=TODAY()+IF(ISNUMBER(Assumptions!$B$3),Assumptions!$B$3,0),"Due soon","Scheduled")))))))))))))))))))</f>
        <v/>
      </c>
    </row>
    <row r="49">
      <c r="A49" s="14" t="n"/>
      <c r="B49" s="14" t="n"/>
      <c r="C49" s="14" t="n"/>
      <c r="D49" s="14" t="n"/>
      <c r="E49" s="14" t="n"/>
      <c r="F49" s="14" t="n"/>
      <c r="G49" s="14" t="n"/>
      <c r="H49" s="15" t="n"/>
      <c r="I49" s="32" t="n"/>
      <c r="J49" s="17" t="n"/>
      <c r="K49" s="15" t="n"/>
      <c r="L49" s="15" t="n"/>
      <c r="M49" s="15" t="n"/>
      <c r="N49" s="18" t="n"/>
      <c r="O49" s="21">
        <f>IF(OR(A49="",H49="",NOT(ISNUMBER(H49)),NOT(ISNUMBER(Assumptions!$B$2))),"",IFERROR(H49+Assumptions!$B$2,""))</f>
        <v/>
      </c>
      <c r="P49" s="22">
        <f>IF(OR(A49="",H49="",NOT(ISNUMBER(H49))),"",IFERROR(MAX(0,IF(AND(OR(J49="Won",J49="Lost",J49="Expired"),K49&lt;&gt;"",ISNUMBER(K49)),K49-H49,TODAY()-H49)),""))</f>
        <v/>
      </c>
      <c r="Q49" s="9">
        <f>IF(A49="","",IF(B49="","Add customer",IF(C49="","Add service site",IF(OR(H49="",NOT(ISNUMBER(H49))),"Add quote date",IF(OR(I49="",NOT(ISNUMBER(I49))),"Add quote amount",IF(J49="","Check status",IF(AND(K49&lt;&gt;"",NOT(ISNUMBER(K49))),"Check decision date",IF(AND(L49&lt;&gt;"",NOT(ISNUMBER(L49))),"Check last follow-up",IF(AND(M49&lt;&gt;"",NOT(ISNUMBER(M49))),"Check next follow-up",IF(AND(K49&lt;&gt;"",K49&lt;H49),"Check decision date",IF(AND(L49&lt;&gt;"",L49&lt;H49),"Check last follow-up",IF(AND(M49&lt;&gt;"",M49&lt;H49),"Check next follow-up",IF(OR(J49="Won",J49="Lost",J49="Expired"),IF(K49="","Add decision date","Closed"),IF(K49&lt;&gt;"","Check decision date",IF(AND(O49&lt;&gt;"",TODAY()&gt;O49),"Check expiration",IF(M49="","Schedule follow-up",IF(M49&lt;TODAY(),"Past due",IF(M49=TODAY(),"Due today",IF(M49&lt;=TODAY()+IF(ISNUMBER(Assumptions!$B$3),Assumptions!$B$3,0),"Due soon","Scheduled")))))))))))))))))))</f>
        <v/>
      </c>
    </row>
    <row r="50">
      <c r="A50" s="14" t="n"/>
      <c r="B50" s="14" t="n"/>
      <c r="C50" s="14" t="n"/>
      <c r="D50" s="14" t="n"/>
      <c r="E50" s="14" t="n"/>
      <c r="F50" s="14" t="n"/>
      <c r="G50" s="14" t="n"/>
      <c r="H50" s="15" t="n"/>
      <c r="I50" s="32" t="n"/>
      <c r="J50" s="17" t="n"/>
      <c r="K50" s="15" t="n"/>
      <c r="L50" s="15" t="n"/>
      <c r="M50" s="15" t="n"/>
      <c r="N50" s="18" t="n"/>
      <c r="O50" s="19">
        <f>IF(OR(A50="",H50="",NOT(ISNUMBER(H50)),NOT(ISNUMBER(Assumptions!$B$2))),"",IFERROR(H50+Assumptions!$B$2,""))</f>
        <v/>
      </c>
      <c r="P50" s="20">
        <f>IF(OR(A50="",H50="",NOT(ISNUMBER(H50))),"",IFERROR(MAX(0,IF(AND(OR(J50="Won",J50="Lost",J50="Expired"),K50&lt;&gt;"",ISNUMBER(K50)),K50-H50,TODAY()-H50)),""))</f>
        <v/>
      </c>
      <c r="Q50" s="6">
        <f>IF(A50="","",IF(B50="","Add customer",IF(C50="","Add service site",IF(OR(H50="",NOT(ISNUMBER(H50))),"Add quote date",IF(OR(I50="",NOT(ISNUMBER(I50))),"Add quote amount",IF(J50="","Check status",IF(AND(K50&lt;&gt;"",NOT(ISNUMBER(K50))),"Check decision date",IF(AND(L50&lt;&gt;"",NOT(ISNUMBER(L50))),"Check last follow-up",IF(AND(M50&lt;&gt;"",NOT(ISNUMBER(M50))),"Check next follow-up",IF(AND(K50&lt;&gt;"",K50&lt;H50),"Check decision date",IF(AND(L50&lt;&gt;"",L50&lt;H50),"Check last follow-up",IF(AND(M50&lt;&gt;"",M50&lt;H50),"Check next follow-up",IF(OR(J50="Won",J50="Lost",J50="Expired"),IF(K50="","Add decision date","Closed"),IF(K50&lt;&gt;"","Check decision date",IF(AND(O50&lt;&gt;"",TODAY()&gt;O50),"Check expiration",IF(M50="","Schedule follow-up",IF(M50&lt;TODAY(),"Past due",IF(M50=TODAY(),"Due today",IF(M50&lt;=TODAY()+IF(ISNUMBER(Assumptions!$B$3),Assumptions!$B$3,0),"Due soon","Scheduled")))))))))))))))))))</f>
        <v/>
      </c>
    </row>
    <row r="51">
      <c r="A51" s="14" t="n"/>
      <c r="B51" s="14" t="n"/>
      <c r="C51" s="14" t="n"/>
      <c r="D51" s="14" t="n"/>
      <c r="E51" s="14" t="n"/>
      <c r="F51" s="14" t="n"/>
      <c r="G51" s="14" t="n"/>
      <c r="H51" s="15" t="n"/>
      <c r="I51" s="32" t="n"/>
      <c r="J51" s="17" t="n"/>
      <c r="K51" s="15" t="n"/>
      <c r="L51" s="15" t="n"/>
      <c r="M51" s="15" t="n"/>
      <c r="N51" s="18" t="n"/>
      <c r="O51" s="21">
        <f>IF(OR(A51="",H51="",NOT(ISNUMBER(H51)),NOT(ISNUMBER(Assumptions!$B$2))),"",IFERROR(H51+Assumptions!$B$2,""))</f>
        <v/>
      </c>
      <c r="P51" s="22">
        <f>IF(OR(A51="",H51="",NOT(ISNUMBER(H51))),"",IFERROR(MAX(0,IF(AND(OR(J51="Won",J51="Lost",J51="Expired"),K51&lt;&gt;"",ISNUMBER(K51)),K51-H51,TODAY()-H51)),""))</f>
        <v/>
      </c>
      <c r="Q51" s="9">
        <f>IF(A51="","",IF(B51="","Add customer",IF(C51="","Add service site",IF(OR(H51="",NOT(ISNUMBER(H51))),"Add quote date",IF(OR(I51="",NOT(ISNUMBER(I51))),"Add quote amount",IF(J51="","Check status",IF(AND(K51&lt;&gt;"",NOT(ISNUMBER(K51))),"Check decision date",IF(AND(L51&lt;&gt;"",NOT(ISNUMBER(L51))),"Check last follow-up",IF(AND(M51&lt;&gt;"",NOT(ISNUMBER(M51))),"Check next follow-up",IF(AND(K51&lt;&gt;"",K51&lt;H51),"Check decision date",IF(AND(L51&lt;&gt;"",L51&lt;H51),"Check last follow-up",IF(AND(M51&lt;&gt;"",M51&lt;H51),"Check next follow-up",IF(OR(J51="Won",J51="Lost",J51="Expired"),IF(K51="","Add decision date","Closed"),IF(K51&lt;&gt;"","Check decision date",IF(AND(O51&lt;&gt;"",TODAY()&gt;O51),"Check expiration",IF(M51="","Schedule follow-up",IF(M51&lt;TODAY(),"Past due",IF(M51=TODAY(),"Due today",IF(M51&lt;=TODAY()+IF(ISNUMBER(Assumptions!$B$3),Assumptions!$B$3,0),"Due soon","Scheduled")))))))))))))))))))</f>
        <v/>
      </c>
    </row>
    <row r="52">
      <c r="A52" s="14" t="n"/>
      <c r="B52" s="14" t="n"/>
      <c r="C52" s="14" t="n"/>
      <c r="D52" s="14" t="n"/>
      <c r="E52" s="14" t="n"/>
      <c r="F52" s="14" t="n"/>
      <c r="G52" s="14" t="n"/>
      <c r="H52" s="15" t="n"/>
      <c r="I52" s="32" t="n"/>
      <c r="J52" s="17" t="n"/>
      <c r="K52" s="15" t="n"/>
      <c r="L52" s="15" t="n"/>
      <c r="M52" s="15" t="n"/>
      <c r="N52" s="18" t="n"/>
      <c r="O52" s="19">
        <f>IF(OR(A52="",H52="",NOT(ISNUMBER(H52)),NOT(ISNUMBER(Assumptions!$B$2))),"",IFERROR(H52+Assumptions!$B$2,""))</f>
        <v/>
      </c>
      <c r="P52" s="20">
        <f>IF(OR(A52="",H52="",NOT(ISNUMBER(H52))),"",IFERROR(MAX(0,IF(AND(OR(J52="Won",J52="Lost",J52="Expired"),K52&lt;&gt;"",ISNUMBER(K52)),K52-H52,TODAY()-H52)),""))</f>
        <v/>
      </c>
      <c r="Q52" s="6">
        <f>IF(A52="","",IF(B52="","Add customer",IF(C52="","Add service site",IF(OR(H52="",NOT(ISNUMBER(H52))),"Add quote date",IF(OR(I52="",NOT(ISNUMBER(I52))),"Add quote amount",IF(J52="","Check status",IF(AND(K52&lt;&gt;"",NOT(ISNUMBER(K52))),"Check decision date",IF(AND(L52&lt;&gt;"",NOT(ISNUMBER(L52))),"Check last follow-up",IF(AND(M52&lt;&gt;"",NOT(ISNUMBER(M52))),"Check next follow-up",IF(AND(K52&lt;&gt;"",K52&lt;H52),"Check decision date",IF(AND(L52&lt;&gt;"",L52&lt;H52),"Check last follow-up",IF(AND(M52&lt;&gt;"",M52&lt;H52),"Check next follow-up",IF(OR(J52="Won",J52="Lost",J52="Expired"),IF(K52="","Add decision date","Closed"),IF(K52&lt;&gt;"","Check decision date",IF(AND(O52&lt;&gt;"",TODAY()&gt;O52),"Check expiration",IF(M52="","Schedule follow-up",IF(M52&lt;TODAY(),"Past due",IF(M52=TODAY(),"Due today",IF(M52&lt;=TODAY()+IF(ISNUMBER(Assumptions!$B$3),Assumptions!$B$3,0),"Due soon","Scheduled")))))))))))))))))))</f>
        <v/>
      </c>
    </row>
    <row r="53">
      <c r="A53" s="14" t="n"/>
      <c r="B53" s="14" t="n"/>
      <c r="C53" s="14" t="n"/>
      <c r="D53" s="14" t="n"/>
      <c r="E53" s="14" t="n"/>
      <c r="F53" s="14" t="n"/>
      <c r="G53" s="14" t="n"/>
      <c r="H53" s="15" t="n"/>
      <c r="I53" s="32" t="n"/>
      <c r="J53" s="17" t="n"/>
      <c r="K53" s="15" t="n"/>
      <c r="L53" s="15" t="n"/>
      <c r="M53" s="15" t="n"/>
      <c r="N53" s="18" t="n"/>
      <c r="O53" s="21">
        <f>IF(OR(A53="",H53="",NOT(ISNUMBER(H53)),NOT(ISNUMBER(Assumptions!$B$2))),"",IFERROR(H53+Assumptions!$B$2,""))</f>
        <v/>
      </c>
      <c r="P53" s="22">
        <f>IF(OR(A53="",H53="",NOT(ISNUMBER(H53))),"",IFERROR(MAX(0,IF(AND(OR(J53="Won",J53="Lost",J53="Expired"),K53&lt;&gt;"",ISNUMBER(K53)),K53-H53,TODAY()-H53)),""))</f>
        <v/>
      </c>
      <c r="Q53" s="9">
        <f>IF(A53="","",IF(B53="","Add customer",IF(C53="","Add service site",IF(OR(H53="",NOT(ISNUMBER(H53))),"Add quote date",IF(OR(I53="",NOT(ISNUMBER(I53))),"Add quote amount",IF(J53="","Check status",IF(AND(K53&lt;&gt;"",NOT(ISNUMBER(K53))),"Check decision date",IF(AND(L53&lt;&gt;"",NOT(ISNUMBER(L53))),"Check last follow-up",IF(AND(M53&lt;&gt;"",NOT(ISNUMBER(M53))),"Check next follow-up",IF(AND(K53&lt;&gt;"",K53&lt;H53),"Check decision date",IF(AND(L53&lt;&gt;"",L53&lt;H53),"Check last follow-up",IF(AND(M53&lt;&gt;"",M53&lt;H53),"Check next follow-up",IF(OR(J53="Won",J53="Lost",J53="Expired"),IF(K53="","Add decision date","Closed"),IF(K53&lt;&gt;"","Check decision date",IF(AND(O53&lt;&gt;"",TODAY()&gt;O53),"Check expiration",IF(M53="","Schedule follow-up",IF(M53&lt;TODAY(),"Past due",IF(M53=TODAY(),"Due today",IF(M53&lt;=TODAY()+IF(ISNUMBER(Assumptions!$B$3),Assumptions!$B$3,0),"Due soon","Scheduled")))))))))))))))))))</f>
        <v/>
      </c>
    </row>
    <row r="54">
      <c r="A54" s="14" t="n"/>
      <c r="B54" s="14" t="n"/>
      <c r="C54" s="14" t="n"/>
      <c r="D54" s="14" t="n"/>
      <c r="E54" s="14" t="n"/>
      <c r="F54" s="14" t="n"/>
      <c r="G54" s="14" t="n"/>
      <c r="H54" s="15" t="n"/>
      <c r="I54" s="32" t="n"/>
      <c r="J54" s="17" t="n"/>
      <c r="K54" s="15" t="n"/>
      <c r="L54" s="15" t="n"/>
      <c r="M54" s="15" t="n"/>
      <c r="N54" s="18" t="n"/>
      <c r="O54" s="19">
        <f>IF(OR(A54="",H54="",NOT(ISNUMBER(H54)),NOT(ISNUMBER(Assumptions!$B$2))),"",IFERROR(H54+Assumptions!$B$2,""))</f>
        <v/>
      </c>
      <c r="P54" s="20">
        <f>IF(OR(A54="",H54="",NOT(ISNUMBER(H54))),"",IFERROR(MAX(0,IF(AND(OR(J54="Won",J54="Lost",J54="Expired"),K54&lt;&gt;"",ISNUMBER(K54)),K54-H54,TODAY()-H54)),""))</f>
        <v/>
      </c>
      <c r="Q54" s="6">
        <f>IF(A54="","",IF(B54="","Add customer",IF(C54="","Add service site",IF(OR(H54="",NOT(ISNUMBER(H54))),"Add quote date",IF(OR(I54="",NOT(ISNUMBER(I54))),"Add quote amount",IF(J54="","Check status",IF(AND(K54&lt;&gt;"",NOT(ISNUMBER(K54))),"Check decision date",IF(AND(L54&lt;&gt;"",NOT(ISNUMBER(L54))),"Check last follow-up",IF(AND(M54&lt;&gt;"",NOT(ISNUMBER(M54))),"Check next follow-up",IF(AND(K54&lt;&gt;"",K54&lt;H54),"Check decision date",IF(AND(L54&lt;&gt;"",L54&lt;H54),"Check last follow-up",IF(AND(M54&lt;&gt;"",M54&lt;H54),"Check next follow-up",IF(OR(J54="Won",J54="Lost",J54="Expired"),IF(K54="","Add decision date","Closed"),IF(K54&lt;&gt;"","Check decision date",IF(AND(O54&lt;&gt;"",TODAY()&gt;O54),"Check expiration",IF(M54="","Schedule follow-up",IF(M54&lt;TODAY(),"Past due",IF(M54=TODAY(),"Due today",IF(M54&lt;=TODAY()+IF(ISNUMBER(Assumptions!$B$3),Assumptions!$B$3,0),"Due soon","Scheduled")))))))))))))))))))</f>
        <v/>
      </c>
    </row>
    <row r="55">
      <c r="A55" s="14" t="n"/>
      <c r="B55" s="14" t="n"/>
      <c r="C55" s="14" t="n"/>
      <c r="D55" s="14" t="n"/>
      <c r="E55" s="14" t="n"/>
      <c r="F55" s="14" t="n"/>
      <c r="G55" s="14" t="n"/>
      <c r="H55" s="15" t="n"/>
      <c r="I55" s="32" t="n"/>
      <c r="J55" s="17" t="n"/>
      <c r="K55" s="15" t="n"/>
      <c r="L55" s="15" t="n"/>
      <c r="M55" s="15" t="n"/>
      <c r="N55" s="18" t="n"/>
      <c r="O55" s="21">
        <f>IF(OR(A55="",H55="",NOT(ISNUMBER(H55)),NOT(ISNUMBER(Assumptions!$B$2))),"",IFERROR(H55+Assumptions!$B$2,""))</f>
        <v/>
      </c>
      <c r="P55" s="22">
        <f>IF(OR(A55="",H55="",NOT(ISNUMBER(H55))),"",IFERROR(MAX(0,IF(AND(OR(J55="Won",J55="Lost",J55="Expired"),K55&lt;&gt;"",ISNUMBER(K55)),K55-H55,TODAY()-H55)),""))</f>
        <v/>
      </c>
      <c r="Q55" s="9">
        <f>IF(A55="","",IF(B55="","Add customer",IF(C55="","Add service site",IF(OR(H55="",NOT(ISNUMBER(H55))),"Add quote date",IF(OR(I55="",NOT(ISNUMBER(I55))),"Add quote amount",IF(J55="","Check status",IF(AND(K55&lt;&gt;"",NOT(ISNUMBER(K55))),"Check decision date",IF(AND(L55&lt;&gt;"",NOT(ISNUMBER(L55))),"Check last follow-up",IF(AND(M55&lt;&gt;"",NOT(ISNUMBER(M55))),"Check next follow-up",IF(AND(K55&lt;&gt;"",K55&lt;H55),"Check decision date",IF(AND(L55&lt;&gt;"",L55&lt;H55),"Check last follow-up",IF(AND(M55&lt;&gt;"",M55&lt;H55),"Check next follow-up",IF(OR(J55="Won",J55="Lost",J55="Expired"),IF(K55="","Add decision date","Closed"),IF(K55&lt;&gt;"","Check decision date",IF(AND(O55&lt;&gt;"",TODAY()&gt;O55),"Check expiration",IF(M55="","Schedule follow-up",IF(M55&lt;TODAY(),"Past due",IF(M55=TODAY(),"Due today",IF(M55&lt;=TODAY()+IF(ISNUMBER(Assumptions!$B$3),Assumptions!$B$3,0),"Due soon","Scheduled")))))))))))))))))))</f>
        <v/>
      </c>
    </row>
    <row r="56">
      <c r="A56" s="14" t="n"/>
      <c r="B56" s="14" t="n"/>
      <c r="C56" s="14" t="n"/>
      <c r="D56" s="14" t="n"/>
      <c r="E56" s="14" t="n"/>
      <c r="F56" s="14" t="n"/>
      <c r="G56" s="14" t="n"/>
      <c r="H56" s="15" t="n"/>
      <c r="I56" s="32" t="n"/>
      <c r="J56" s="17" t="n"/>
      <c r="K56" s="15" t="n"/>
      <c r="L56" s="15" t="n"/>
      <c r="M56" s="15" t="n"/>
      <c r="N56" s="18" t="n"/>
      <c r="O56" s="19">
        <f>IF(OR(A56="",H56="",NOT(ISNUMBER(H56)),NOT(ISNUMBER(Assumptions!$B$2))),"",IFERROR(H56+Assumptions!$B$2,""))</f>
        <v/>
      </c>
      <c r="P56" s="20">
        <f>IF(OR(A56="",H56="",NOT(ISNUMBER(H56))),"",IFERROR(MAX(0,IF(AND(OR(J56="Won",J56="Lost",J56="Expired"),K56&lt;&gt;"",ISNUMBER(K56)),K56-H56,TODAY()-H56)),""))</f>
        <v/>
      </c>
      <c r="Q56" s="6">
        <f>IF(A56="","",IF(B56="","Add customer",IF(C56="","Add service site",IF(OR(H56="",NOT(ISNUMBER(H56))),"Add quote date",IF(OR(I56="",NOT(ISNUMBER(I56))),"Add quote amount",IF(J56="","Check status",IF(AND(K56&lt;&gt;"",NOT(ISNUMBER(K56))),"Check decision date",IF(AND(L56&lt;&gt;"",NOT(ISNUMBER(L56))),"Check last follow-up",IF(AND(M56&lt;&gt;"",NOT(ISNUMBER(M56))),"Check next follow-up",IF(AND(K56&lt;&gt;"",K56&lt;H56),"Check decision date",IF(AND(L56&lt;&gt;"",L56&lt;H56),"Check last follow-up",IF(AND(M56&lt;&gt;"",M56&lt;H56),"Check next follow-up",IF(OR(J56="Won",J56="Lost",J56="Expired"),IF(K56="","Add decision date","Closed"),IF(K56&lt;&gt;"","Check decision date",IF(AND(O56&lt;&gt;"",TODAY()&gt;O56),"Check expiration",IF(M56="","Schedule follow-up",IF(M56&lt;TODAY(),"Past due",IF(M56=TODAY(),"Due today",IF(M56&lt;=TODAY()+IF(ISNUMBER(Assumptions!$B$3),Assumptions!$B$3,0),"Due soon","Scheduled")))))))))))))))))))</f>
        <v/>
      </c>
    </row>
    <row r="57">
      <c r="A57" s="14" t="n"/>
      <c r="B57" s="14" t="n"/>
      <c r="C57" s="14" t="n"/>
      <c r="D57" s="14" t="n"/>
      <c r="E57" s="14" t="n"/>
      <c r="F57" s="14" t="n"/>
      <c r="G57" s="14" t="n"/>
      <c r="H57" s="15" t="n"/>
      <c r="I57" s="32" t="n"/>
      <c r="J57" s="17" t="n"/>
      <c r="K57" s="15" t="n"/>
      <c r="L57" s="15" t="n"/>
      <c r="M57" s="15" t="n"/>
      <c r="N57" s="18" t="n"/>
      <c r="O57" s="21">
        <f>IF(OR(A57="",H57="",NOT(ISNUMBER(H57)),NOT(ISNUMBER(Assumptions!$B$2))),"",IFERROR(H57+Assumptions!$B$2,""))</f>
        <v/>
      </c>
      <c r="P57" s="22">
        <f>IF(OR(A57="",H57="",NOT(ISNUMBER(H57))),"",IFERROR(MAX(0,IF(AND(OR(J57="Won",J57="Lost",J57="Expired"),K57&lt;&gt;"",ISNUMBER(K57)),K57-H57,TODAY()-H57)),""))</f>
        <v/>
      </c>
      <c r="Q57" s="9">
        <f>IF(A57="","",IF(B57="","Add customer",IF(C57="","Add service site",IF(OR(H57="",NOT(ISNUMBER(H57))),"Add quote date",IF(OR(I57="",NOT(ISNUMBER(I57))),"Add quote amount",IF(J57="","Check status",IF(AND(K57&lt;&gt;"",NOT(ISNUMBER(K57))),"Check decision date",IF(AND(L57&lt;&gt;"",NOT(ISNUMBER(L57))),"Check last follow-up",IF(AND(M57&lt;&gt;"",NOT(ISNUMBER(M57))),"Check next follow-up",IF(AND(K57&lt;&gt;"",K57&lt;H57),"Check decision date",IF(AND(L57&lt;&gt;"",L57&lt;H57),"Check last follow-up",IF(AND(M57&lt;&gt;"",M57&lt;H57),"Check next follow-up",IF(OR(J57="Won",J57="Lost",J57="Expired"),IF(K57="","Add decision date","Closed"),IF(K57&lt;&gt;"","Check decision date",IF(AND(O57&lt;&gt;"",TODAY()&gt;O57),"Check expiration",IF(M57="","Schedule follow-up",IF(M57&lt;TODAY(),"Past due",IF(M57=TODAY(),"Due today",IF(M57&lt;=TODAY()+IF(ISNUMBER(Assumptions!$B$3),Assumptions!$B$3,0),"Due soon","Scheduled")))))))))))))))))))</f>
        <v/>
      </c>
    </row>
    <row r="58">
      <c r="A58" s="14" t="n"/>
      <c r="B58" s="14" t="n"/>
      <c r="C58" s="14" t="n"/>
      <c r="D58" s="14" t="n"/>
      <c r="E58" s="14" t="n"/>
      <c r="F58" s="14" t="n"/>
      <c r="G58" s="14" t="n"/>
      <c r="H58" s="15" t="n"/>
      <c r="I58" s="32" t="n"/>
      <c r="J58" s="17" t="n"/>
      <c r="K58" s="15" t="n"/>
      <c r="L58" s="15" t="n"/>
      <c r="M58" s="15" t="n"/>
      <c r="N58" s="18" t="n"/>
      <c r="O58" s="19">
        <f>IF(OR(A58="",H58="",NOT(ISNUMBER(H58)),NOT(ISNUMBER(Assumptions!$B$2))),"",IFERROR(H58+Assumptions!$B$2,""))</f>
        <v/>
      </c>
      <c r="P58" s="20">
        <f>IF(OR(A58="",H58="",NOT(ISNUMBER(H58))),"",IFERROR(MAX(0,IF(AND(OR(J58="Won",J58="Lost",J58="Expired"),K58&lt;&gt;"",ISNUMBER(K58)),K58-H58,TODAY()-H58)),""))</f>
        <v/>
      </c>
      <c r="Q58" s="6">
        <f>IF(A58="","",IF(B58="","Add customer",IF(C58="","Add service site",IF(OR(H58="",NOT(ISNUMBER(H58))),"Add quote date",IF(OR(I58="",NOT(ISNUMBER(I58))),"Add quote amount",IF(J58="","Check status",IF(AND(K58&lt;&gt;"",NOT(ISNUMBER(K58))),"Check decision date",IF(AND(L58&lt;&gt;"",NOT(ISNUMBER(L58))),"Check last follow-up",IF(AND(M58&lt;&gt;"",NOT(ISNUMBER(M58))),"Check next follow-up",IF(AND(K58&lt;&gt;"",K58&lt;H58),"Check decision date",IF(AND(L58&lt;&gt;"",L58&lt;H58),"Check last follow-up",IF(AND(M58&lt;&gt;"",M58&lt;H58),"Check next follow-up",IF(OR(J58="Won",J58="Lost",J58="Expired"),IF(K58="","Add decision date","Closed"),IF(K58&lt;&gt;"","Check decision date",IF(AND(O58&lt;&gt;"",TODAY()&gt;O58),"Check expiration",IF(M58="","Schedule follow-up",IF(M58&lt;TODAY(),"Past due",IF(M58=TODAY(),"Due today",IF(M58&lt;=TODAY()+IF(ISNUMBER(Assumptions!$B$3),Assumptions!$B$3,0),"Due soon","Scheduled")))))))))))))))))))</f>
        <v/>
      </c>
    </row>
    <row r="59">
      <c r="A59" s="14" t="n"/>
      <c r="B59" s="14" t="n"/>
      <c r="C59" s="14" t="n"/>
      <c r="D59" s="14" t="n"/>
      <c r="E59" s="14" t="n"/>
      <c r="F59" s="14" t="n"/>
      <c r="G59" s="14" t="n"/>
      <c r="H59" s="15" t="n"/>
      <c r="I59" s="32" t="n"/>
      <c r="J59" s="17" t="n"/>
      <c r="K59" s="15" t="n"/>
      <c r="L59" s="15" t="n"/>
      <c r="M59" s="15" t="n"/>
      <c r="N59" s="18" t="n"/>
      <c r="O59" s="21">
        <f>IF(OR(A59="",H59="",NOT(ISNUMBER(H59)),NOT(ISNUMBER(Assumptions!$B$2))),"",IFERROR(H59+Assumptions!$B$2,""))</f>
        <v/>
      </c>
      <c r="P59" s="22">
        <f>IF(OR(A59="",H59="",NOT(ISNUMBER(H59))),"",IFERROR(MAX(0,IF(AND(OR(J59="Won",J59="Lost",J59="Expired"),K59&lt;&gt;"",ISNUMBER(K59)),K59-H59,TODAY()-H59)),""))</f>
        <v/>
      </c>
      <c r="Q59" s="9">
        <f>IF(A59="","",IF(B59="","Add customer",IF(C59="","Add service site",IF(OR(H59="",NOT(ISNUMBER(H59))),"Add quote date",IF(OR(I59="",NOT(ISNUMBER(I59))),"Add quote amount",IF(J59="","Check status",IF(AND(K59&lt;&gt;"",NOT(ISNUMBER(K59))),"Check decision date",IF(AND(L59&lt;&gt;"",NOT(ISNUMBER(L59))),"Check last follow-up",IF(AND(M59&lt;&gt;"",NOT(ISNUMBER(M59))),"Check next follow-up",IF(AND(K59&lt;&gt;"",K59&lt;H59),"Check decision date",IF(AND(L59&lt;&gt;"",L59&lt;H59),"Check last follow-up",IF(AND(M59&lt;&gt;"",M59&lt;H59),"Check next follow-up",IF(OR(J59="Won",J59="Lost",J59="Expired"),IF(K59="","Add decision date","Closed"),IF(K59&lt;&gt;"","Check decision date",IF(AND(O59&lt;&gt;"",TODAY()&gt;O59),"Check expiration",IF(M59="","Schedule follow-up",IF(M59&lt;TODAY(),"Past due",IF(M59=TODAY(),"Due today",IF(M59&lt;=TODAY()+IF(ISNUMBER(Assumptions!$B$3),Assumptions!$B$3,0),"Due soon","Scheduled")))))))))))))))))))</f>
        <v/>
      </c>
    </row>
    <row r="60">
      <c r="A60" s="14" t="n"/>
      <c r="B60" s="14" t="n"/>
      <c r="C60" s="14" t="n"/>
      <c r="D60" s="14" t="n"/>
      <c r="E60" s="14" t="n"/>
      <c r="F60" s="14" t="n"/>
      <c r="G60" s="14" t="n"/>
      <c r="H60" s="15" t="n"/>
      <c r="I60" s="32" t="n"/>
      <c r="J60" s="17" t="n"/>
      <c r="K60" s="15" t="n"/>
      <c r="L60" s="15" t="n"/>
      <c r="M60" s="15" t="n"/>
      <c r="N60" s="18" t="n"/>
      <c r="O60" s="19">
        <f>IF(OR(A60="",H60="",NOT(ISNUMBER(H60)),NOT(ISNUMBER(Assumptions!$B$2))),"",IFERROR(H60+Assumptions!$B$2,""))</f>
        <v/>
      </c>
      <c r="P60" s="20">
        <f>IF(OR(A60="",H60="",NOT(ISNUMBER(H60))),"",IFERROR(MAX(0,IF(AND(OR(J60="Won",J60="Lost",J60="Expired"),K60&lt;&gt;"",ISNUMBER(K60)),K60-H60,TODAY()-H60)),""))</f>
        <v/>
      </c>
      <c r="Q60" s="6">
        <f>IF(A60="","",IF(B60="","Add customer",IF(C60="","Add service site",IF(OR(H60="",NOT(ISNUMBER(H60))),"Add quote date",IF(OR(I60="",NOT(ISNUMBER(I60))),"Add quote amount",IF(J60="","Check status",IF(AND(K60&lt;&gt;"",NOT(ISNUMBER(K60))),"Check decision date",IF(AND(L60&lt;&gt;"",NOT(ISNUMBER(L60))),"Check last follow-up",IF(AND(M60&lt;&gt;"",NOT(ISNUMBER(M60))),"Check next follow-up",IF(AND(K60&lt;&gt;"",K60&lt;H60),"Check decision date",IF(AND(L60&lt;&gt;"",L60&lt;H60),"Check last follow-up",IF(AND(M60&lt;&gt;"",M60&lt;H60),"Check next follow-up",IF(OR(J60="Won",J60="Lost",J60="Expired"),IF(K60="","Add decision date","Closed"),IF(K60&lt;&gt;"","Check decision date",IF(AND(O60&lt;&gt;"",TODAY()&gt;O60),"Check expiration",IF(M60="","Schedule follow-up",IF(M60&lt;TODAY(),"Past due",IF(M60=TODAY(),"Due today",IF(M60&lt;=TODAY()+IF(ISNUMBER(Assumptions!$B$3),Assumptions!$B$3,0),"Due soon","Scheduled")))))))))))))))))))</f>
        <v/>
      </c>
    </row>
    <row r="61">
      <c r="A61" s="14" t="n"/>
      <c r="B61" s="14" t="n"/>
      <c r="C61" s="14" t="n"/>
      <c r="D61" s="14" t="n"/>
      <c r="E61" s="14" t="n"/>
      <c r="F61" s="14" t="n"/>
      <c r="G61" s="14" t="n"/>
      <c r="H61" s="15" t="n"/>
      <c r="I61" s="32" t="n"/>
      <c r="J61" s="17" t="n"/>
      <c r="K61" s="15" t="n"/>
      <c r="L61" s="15" t="n"/>
      <c r="M61" s="15" t="n"/>
      <c r="N61" s="18" t="n"/>
      <c r="O61" s="21">
        <f>IF(OR(A61="",H61="",NOT(ISNUMBER(H61)),NOT(ISNUMBER(Assumptions!$B$2))),"",IFERROR(H61+Assumptions!$B$2,""))</f>
        <v/>
      </c>
      <c r="P61" s="22">
        <f>IF(OR(A61="",H61="",NOT(ISNUMBER(H61))),"",IFERROR(MAX(0,IF(AND(OR(J61="Won",J61="Lost",J61="Expired"),K61&lt;&gt;"",ISNUMBER(K61)),K61-H61,TODAY()-H61)),""))</f>
        <v/>
      </c>
      <c r="Q61" s="9">
        <f>IF(A61="","",IF(B61="","Add customer",IF(C61="","Add service site",IF(OR(H61="",NOT(ISNUMBER(H61))),"Add quote date",IF(OR(I61="",NOT(ISNUMBER(I61))),"Add quote amount",IF(J61="","Check status",IF(AND(K61&lt;&gt;"",NOT(ISNUMBER(K61))),"Check decision date",IF(AND(L61&lt;&gt;"",NOT(ISNUMBER(L61))),"Check last follow-up",IF(AND(M61&lt;&gt;"",NOT(ISNUMBER(M61))),"Check next follow-up",IF(AND(K61&lt;&gt;"",K61&lt;H61),"Check decision date",IF(AND(L61&lt;&gt;"",L61&lt;H61),"Check last follow-up",IF(AND(M61&lt;&gt;"",M61&lt;H61),"Check next follow-up",IF(OR(J61="Won",J61="Lost",J61="Expired"),IF(K61="","Add decision date","Closed"),IF(K61&lt;&gt;"","Check decision date",IF(AND(O61&lt;&gt;"",TODAY()&gt;O61),"Check expiration",IF(M61="","Schedule follow-up",IF(M61&lt;TODAY(),"Past due",IF(M61=TODAY(),"Due today",IF(M61&lt;=TODAY()+IF(ISNUMBER(Assumptions!$B$3),Assumptions!$B$3,0),"Due soon","Scheduled")))))))))))))))))))</f>
        <v/>
      </c>
    </row>
    <row r="62">
      <c r="A62" s="14" t="n"/>
      <c r="B62" s="14" t="n"/>
      <c r="C62" s="14" t="n"/>
      <c r="D62" s="14" t="n"/>
      <c r="E62" s="14" t="n"/>
      <c r="F62" s="14" t="n"/>
      <c r="G62" s="14" t="n"/>
      <c r="H62" s="15" t="n"/>
      <c r="I62" s="32" t="n"/>
      <c r="J62" s="17" t="n"/>
      <c r="K62" s="15" t="n"/>
      <c r="L62" s="15" t="n"/>
      <c r="M62" s="15" t="n"/>
      <c r="N62" s="18" t="n"/>
      <c r="O62" s="19">
        <f>IF(OR(A62="",H62="",NOT(ISNUMBER(H62)),NOT(ISNUMBER(Assumptions!$B$2))),"",IFERROR(H62+Assumptions!$B$2,""))</f>
        <v/>
      </c>
      <c r="P62" s="20">
        <f>IF(OR(A62="",H62="",NOT(ISNUMBER(H62))),"",IFERROR(MAX(0,IF(AND(OR(J62="Won",J62="Lost",J62="Expired"),K62&lt;&gt;"",ISNUMBER(K62)),K62-H62,TODAY()-H62)),""))</f>
        <v/>
      </c>
      <c r="Q62" s="6">
        <f>IF(A62="","",IF(B62="","Add customer",IF(C62="","Add service site",IF(OR(H62="",NOT(ISNUMBER(H62))),"Add quote date",IF(OR(I62="",NOT(ISNUMBER(I62))),"Add quote amount",IF(J62="","Check status",IF(AND(K62&lt;&gt;"",NOT(ISNUMBER(K62))),"Check decision date",IF(AND(L62&lt;&gt;"",NOT(ISNUMBER(L62))),"Check last follow-up",IF(AND(M62&lt;&gt;"",NOT(ISNUMBER(M62))),"Check next follow-up",IF(AND(K62&lt;&gt;"",K62&lt;H62),"Check decision date",IF(AND(L62&lt;&gt;"",L62&lt;H62),"Check last follow-up",IF(AND(M62&lt;&gt;"",M62&lt;H62),"Check next follow-up",IF(OR(J62="Won",J62="Lost",J62="Expired"),IF(K62="","Add decision date","Closed"),IF(K62&lt;&gt;"","Check decision date",IF(AND(O62&lt;&gt;"",TODAY()&gt;O62),"Check expiration",IF(M62="","Schedule follow-up",IF(M62&lt;TODAY(),"Past due",IF(M62=TODAY(),"Due today",IF(M62&lt;=TODAY()+IF(ISNUMBER(Assumptions!$B$3),Assumptions!$B$3,0),"Due soon","Scheduled")))))))))))))))))))</f>
        <v/>
      </c>
    </row>
    <row r="63">
      <c r="A63" s="14" t="n"/>
      <c r="B63" s="14" t="n"/>
      <c r="C63" s="14" t="n"/>
      <c r="D63" s="14" t="n"/>
      <c r="E63" s="14" t="n"/>
      <c r="F63" s="14" t="n"/>
      <c r="G63" s="14" t="n"/>
      <c r="H63" s="15" t="n"/>
      <c r="I63" s="32" t="n"/>
      <c r="J63" s="17" t="n"/>
      <c r="K63" s="15" t="n"/>
      <c r="L63" s="15" t="n"/>
      <c r="M63" s="15" t="n"/>
      <c r="N63" s="18" t="n"/>
      <c r="O63" s="21">
        <f>IF(OR(A63="",H63="",NOT(ISNUMBER(H63)),NOT(ISNUMBER(Assumptions!$B$2))),"",IFERROR(H63+Assumptions!$B$2,""))</f>
        <v/>
      </c>
      <c r="P63" s="22">
        <f>IF(OR(A63="",H63="",NOT(ISNUMBER(H63))),"",IFERROR(MAX(0,IF(AND(OR(J63="Won",J63="Lost",J63="Expired"),K63&lt;&gt;"",ISNUMBER(K63)),K63-H63,TODAY()-H63)),""))</f>
        <v/>
      </c>
      <c r="Q63" s="9">
        <f>IF(A63="","",IF(B63="","Add customer",IF(C63="","Add service site",IF(OR(H63="",NOT(ISNUMBER(H63))),"Add quote date",IF(OR(I63="",NOT(ISNUMBER(I63))),"Add quote amount",IF(J63="","Check status",IF(AND(K63&lt;&gt;"",NOT(ISNUMBER(K63))),"Check decision date",IF(AND(L63&lt;&gt;"",NOT(ISNUMBER(L63))),"Check last follow-up",IF(AND(M63&lt;&gt;"",NOT(ISNUMBER(M63))),"Check next follow-up",IF(AND(K63&lt;&gt;"",K63&lt;H63),"Check decision date",IF(AND(L63&lt;&gt;"",L63&lt;H63),"Check last follow-up",IF(AND(M63&lt;&gt;"",M63&lt;H63),"Check next follow-up",IF(OR(J63="Won",J63="Lost",J63="Expired"),IF(K63="","Add decision date","Closed"),IF(K63&lt;&gt;"","Check decision date",IF(AND(O63&lt;&gt;"",TODAY()&gt;O63),"Check expiration",IF(M63="","Schedule follow-up",IF(M63&lt;TODAY(),"Past due",IF(M63=TODAY(),"Due today",IF(M63&lt;=TODAY()+IF(ISNUMBER(Assumptions!$B$3),Assumptions!$B$3,0),"Due soon","Scheduled")))))))))))))))))))</f>
        <v/>
      </c>
    </row>
    <row r="64">
      <c r="A64" s="14" t="n"/>
      <c r="B64" s="14" t="n"/>
      <c r="C64" s="14" t="n"/>
      <c r="D64" s="14" t="n"/>
      <c r="E64" s="14" t="n"/>
      <c r="F64" s="14" t="n"/>
      <c r="G64" s="14" t="n"/>
      <c r="H64" s="15" t="n"/>
      <c r="I64" s="32" t="n"/>
      <c r="J64" s="17" t="n"/>
      <c r="K64" s="15" t="n"/>
      <c r="L64" s="15" t="n"/>
      <c r="M64" s="15" t="n"/>
      <c r="N64" s="18" t="n"/>
      <c r="O64" s="19">
        <f>IF(OR(A64="",H64="",NOT(ISNUMBER(H64)),NOT(ISNUMBER(Assumptions!$B$2))),"",IFERROR(H64+Assumptions!$B$2,""))</f>
        <v/>
      </c>
      <c r="P64" s="20">
        <f>IF(OR(A64="",H64="",NOT(ISNUMBER(H64))),"",IFERROR(MAX(0,IF(AND(OR(J64="Won",J64="Lost",J64="Expired"),K64&lt;&gt;"",ISNUMBER(K64)),K64-H64,TODAY()-H64)),""))</f>
        <v/>
      </c>
      <c r="Q64" s="6">
        <f>IF(A64="","",IF(B64="","Add customer",IF(C64="","Add service site",IF(OR(H64="",NOT(ISNUMBER(H64))),"Add quote date",IF(OR(I64="",NOT(ISNUMBER(I64))),"Add quote amount",IF(J64="","Check status",IF(AND(K64&lt;&gt;"",NOT(ISNUMBER(K64))),"Check decision date",IF(AND(L64&lt;&gt;"",NOT(ISNUMBER(L64))),"Check last follow-up",IF(AND(M64&lt;&gt;"",NOT(ISNUMBER(M64))),"Check next follow-up",IF(AND(K64&lt;&gt;"",K64&lt;H64),"Check decision date",IF(AND(L64&lt;&gt;"",L64&lt;H64),"Check last follow-up",IF(AND(M64&lt;&gt;"",M64&lt;H64),"Check next follow-up",IF(OR(J64="Won",J64="Lost",J64="Expired"),IF(K64="","Add decision date","Closed"),IF(K64&lt;&gt;"","Check decision date",IF(AND(O64&lt;&gt;"",TODAY()&gt;O64),"Check expiration",IF(M64="","Schedule follow-up",IF(M64&lt;TODAY(),"Past due",IF(M64=TODAY(),"Due today",IF(M64&lt;=TODAY()+IF(ISNUMBER(Assumptions!$B$3),Assumptions!$B$3,0),"Due soon","Scheduled")))))))))))))))))))</f>
        <v/>
      </c>
    </row>
    <row r="65">
      <c r="A65" s="14" t="n"/>
      <c r="B65" s="14" t="n"/>
      <c r="C65" s="14" t="n"/>
      <c r="D65" s="14" t="n"/>
      <c r="E65" s="14" t="n"/>
      <c r="F65" s="14" t="n"/>
      <c r="G65" s="14" t="n"/>
      <c r="H65" s="15" t="n"/>
      <c r="I65" s="32" t="n"/>
      <c r="J65" s="17" t="n"/>
      <c r="K65" s="15" t="n"/>
      <c r="L65" s="15" t="n"/>
      <c r="M65" s="15" t="n"/>
      <c r="N65" s="18" t="n"/>
      <c r="O65" s="21">
        <f>IF(OR(A65="",H65="",NOT(ISNUMBER(H65)),NOT(ISNUMBER(Assumptions!$B$2))),"",IFERROR(H65+Assumptions!$B$2,""))</f>
        <v/>
      </c>
      <c r="P65" s="22">
        <f>IF(OR(A65="",H65="",NOT(ISNUMBER(H65))),"",IFERROR(MAX(0,IF(AND(OR(J65="Won",J65="Lost",J65="Expired"),K65&lt;&gt;"",ISNUMBER(K65)),K65-H65,TODAY()-H65)),""))</f>
        <v/>
      </c>
      <c r="Q65" s="9">
        <f>IF(A65="","",IF(B65="","Add customer",IF(C65="","Add service site",IF(OR(H65="",NOT(ISNUMBER(H65))),"Add quote date",IF(OR(I65="",NOT(ISNUMBER(I65))),"Add quote amount",IF(J65="","Check status",IF(AND(K65&lt;&gt;"",NOT(ISNUMBER(K65))),"Check decision date",IF(AND(L65&lt;&gt;"",NOT(ISNUMBER(L65))),"Check last follow-up",IF(AND(M65&lt;&gt;"",NOT(ISNUMBER(M65))),"Check next follow-up",IF(AND(K65&lt;&gt;"",K65&lt;H65),"Check decision date",IF(AND(L65&lt;&gt;"",L65&lt;H65),"Check last follow-up",IF(AND(M65&lt;&gt;"",M65&lt;H65),"Check next follow-up",IF(OR(J65="Won",J65="Lost",J65="Expired"),IF(K65="","Add decision date","Closed"),IF(K65&lt;&gt;"","Check decision date",IF(AND(O65&lt;&gt;"",TODAY()&gt;O65),"Check expiration",IF(M65="","Schedule follow-up",IF(M65&lt;TODAY(),"Past due",IF(M65=TODAY(),"Due today",IF(M65&lt;=TODAY()+IF(ISNUMBER(Assumptions!$B$3),Assumptions!$B$3,0),"Due soon","Scheduled")))))))))))))))))))</f>
        <v/>
      </c>
    </row>
    <row r="66">
      <c r="A66" s="14" t="n"/>
      <c r="B66" s="14" t="n"/>
      <c r="C66" s="14" t="n"/>
      <c r="D66" s="14" t="n"/>
      <c r="E66" s="14" t="n"/>
      <c r="F66" s="14" t="n"/>
      <c r="G66" s="14" t="n"/>
      <c r="H66" s="15" t="n"/>
      <c r="I66" s="32" t="n"/>
      <c r="J66" s="17" t="n"/>
      <c r="K66" s="15" t="n"/>
      <c r="L66" s="15" t="n"/>
      <c r="M66" s="15" t="n"/>
      <c r="N66" s="18" t="n"/>
      <c r="O66" s="19">
        <f>IF(OR(A66="",H66="",NOT(ISNUMBER(H66)),NOT(ISNUMBER(Assumptions!$B$2))),"",IFERROR(H66+Assumptions!$B$2,""))</f>
        <v/>
      </c>
      <c r="P66" s="20">
        <f>IF(OR(A66="",H66="",NOT(ISNUMBER(H66))),"",IFERROR(MAX(0,IF(AND(OR(J66="Won",J66="Lost",J66="Expired"),K66&lt;&gt;"",ISNUMBER(K66)),K66-H66,TODAY()-H66)),""))</f>
        <v/>
      </c>
      <c r="Q66" s="6">
        <f>IF(A66="","",IF(B66="","Add customer",IF(C66="","Add service site",IF(OR(H66="",NOT(ISNUMBER(H66))),"Add quote date",IF(OR(I66="",NOT(ISNUMBER(I66))),"Add quote amount",IF(J66="","Check status",IF(AND(K66&lt;&gt;"",NOT(ISNUMBER(K66))),"Check decision date",IF(AND(L66&lt;&gt;"",NOT(ISNUMBER(L66))),"Check last follow-up",IF(AND(M66&lt;&gt;"",NOT(ISNUMBER(M66))),"Check next follow-up",IF(AND(K66&lt;&gt;"",K66&lt;H66),"Check decision date",IF(AND(L66&lt;&gt;"",L66&lt;H66),"Check last follow-up",IF(AND(M66&lt;&gt;"",M66&lt;H66),"Check next follow-up",IF(OR(J66="Won",J66="Lost",J66="Expired"),IF(K66="","Add decision date","Closed"),IF(K66&lt;&gt;"","Check decision date",IF(AND(O66&lt;&gt;"",TODAY()&gt;O66),"Check expiration",IF(M66="","Schedule follow-up",IF(M66&lt;TODAY(),"Past due",IF(M66=TODAY(),"Due today",IF(M66&lt;=TODAY()+IF(ISNUMBER(Assumptions!$B$3),Assumptions!$B$3,0),"Due soon","Scheduled")))))))))))))))))))</f>
        <v/>
      </c>
    </row>
    <row r="67">
      <c r="A67" s="14" t="n"/>
      <c r="B67" s="14" t="n"/>
      <c r="C67" s="14" t="n"/>
      <c r="D67" s="14" t="n"/>
      <c r="E67" s="14" t="n"/>
      <c r="F67" s="14" t="n"/>
      <c r="G67" s="14" t="n"/>
      <c r="H67" s="15" t="n"/>
      <c r="I67" s="32" t="n"/>
      <c r="J67" s="17" t="n"/>
      <c r="K67" s="15" t="n"/>
      <c r="L67" s="15" t="n"/>
      <c r="M67" s="15" t="n"/>
      <c r="N67" s="18" t="n"/>
      <c r="O67" s="21">
        <f>IF(OR(A67="",H67="",NOT(ISNUMBER(H67)),NOT(ISNUMBER(Assumptions!$B$2))),"",IFERROR(H67+Assumptions!$B$2,""))</f>
        <v/>
      </c>
      <c r="P67" s="22">
        <f>IF(OR(A67="",H67="",NOT(ISNUMBER(H67))),"",IFERROR(MAX(0,IF(AND(OR(J67="Won",J67="Lost",J67="Expired"),K67&lt;&gt;"",ISNUMBER(K67)),K67-H67,TODAY()-H67)),""))</f>
        <v/>
      </c>
      <c r="Q67" s="9">
        <f>IF(A67="","",IF(B67="","Add customer",IF(C67="","Add service site",IF(OR(H67="",NOT(ISNUMBER(H67))),"Add quote date",IF(OR(I67="",NOT(ISNUMBER(I67))),"Add quote amount",IF(J67="","Check status",IF(AND(K67&lt;&gt;"",NOT(ISNUMBER(K67))),"Check decision date",IF(AND(L67&lt;&gt;"",NOT(ISNUMBER(L67))),"Check last follow-up",IF(AND(M67&lt;&gt;"",NOT(ISNUMBER(M67))),"Check next follow-up",IF(AND(K67&lt;&gt;"",K67&lt;H67),"Check decision date",IF(AND(L67&lt;&gt;"",L67&lt;H67),"Check last follow-up",IF(AND(M67&lt;&gt;"",M67&lt;H67),"Check next follow-up",IF(OR(J67="Won",J67="Lost",J67="Expired"),IF(K67="","Add decision date","Closed"),IF(K67&lt;&gt;"","Check decision date",IF(AND(O67&lt;&gt;"",TODAY()&gt;O67),"Check expiration",IF(M67="","Schedule follow-up",IF(M67&lt;TODAY(),"Past due",IF(M67=TODAY(),"Due today",IF(M67&lt;=TODAY()+IF(ISNUMBER(Assumptions!$B$3),Assumptions!$B$3,0),"Due soon","Scheduled")))))))))))))))))))</f>
        <v/>
      </c>
    </row>
    <row r="68">
      <c r="A68" s="14" t="n"/>
      <c r="B68" s="14" t="n"/>
      <c r="C68" s="14" t="n"/>
      <c r="D68" s="14" t="n"/>
      <c r="E68" s="14" t="n"/>
      <c r="F68" s="14" t="n"/>
      <c r="G68" s="14" t="n"/>
      <c r="H68" s="15" t="n"/>
      <c r="I68" s="32" t="n"/>
      <c r="J68" s="17" t="n"/>
      <c r="K68" s="15" t="n"/>
      <c r="L68" s="15" t="n"/>
      <c r="M68" s="15" t="n"/>
      <c r="N68" s="18" t="n"/>
      <c r="O68" s="19">
        <f>IF(OR(A68="",H68="",NOT(ISNUMBER(H68)),NOT(ISNUMBER(Assumptions!$B$2))),"",IFERROR(H68+Assumptions!$B$2,""))</f>
        <v/>
      </c>
      <c r="P68" s="20">
        <f>IF(OR(A68="",H68="",NOT(ISNUMBER(H68))),"",IFERROR(MAX(0,IF(AND(OR(J68="Won",J68="Lost",J68="Expired"),K68&lt;&gt;"",ISNUMBER(K68)),K68-H68,TODAY()-H68)),""))</f>
        <v/>
      </c>
      <c r="Q68" s="6">
        <f>IF(A68="","",IF(B68="","Add customer",IF(C68="","Add service site",IF(OR(H68="",NOT(ISNUMBER(H68))),"Add quote date",IF(OR(I68="",NOT(ISNUMBER(I68))),"Add quote amount",IF(J68="","Check status",IF(AND(K68&lt;&gt;"",NOT(ISNUMBER(K68))),"Check decision date",IF(AND(L68&lt;&gt;"",NOT(ISNUMBER(L68))),"Check last follow-up",IF(AND(M68&lt;&gt;"",NOT(ISNUMBER(M68))),"Check next follow-up",IF(AND(K68&lt;&gt;"",K68&lt;H68),"Check decision date",IF(AND(L68&lt;&gt;"",L68&lt;H68),"Check last follow-up",IF(AND(M68&lt;&gt;"",M68&lt;H68),"Check next follow-up",IF(OR(J68="Won",J68="Lost",J68="Expired"),IF(K68="","Add decision date","Closed"),IF(K68&lt;&gt;"","Check decision date",IF(AND(O68&lt;&gt;"",TODAY()&gt;O68),"Check expiration",IF(M68="","Schedule follow-up",IF(M68&lt;TODAY(),"Past due",IF(M68=TODAY(),"Due today",IF(M68&lt;=TODAY()+IF(ISNUMBER(Assumptions!$B$3),Assumptions!$B$3,0),"Due soon","Scheduled")))))))))))))))))))</f>
        <v/>
      </c>
    </row>
    <row r="69">
      <c r="A69" s="14" t="n"/>
      <c r="B69" s="14" t="n"/>
      <c r="C69" s="14" t="n"/>
      <c r="D69" s="14" t="n"/>
      <c r="E69" s="14" t="n"/>
      <c r="F69" s="14" t="n"/>
      <c r="G69" s="14" t="n"/>
      <c r="H69" s="15" t="n"/>
      <c r="I69" s="32" t="n"/>
      <c r="J69" s="17" t="n"/>
      <c r="K69" s="15" t="n"/>
      <c r="L69" s="15" t="n"/>
      <c r="M69" s="15" t="n"/>
      <c r="N69" s="18" t="n"/>
      <c r="O69" s="21">
        <f>IF(OR(A69="",H69="",NOT(ISNUMBER(H69)),NOT(ISNUMBER(Assumptions!$B$2))),"",IFERROR(H69+Assumptions!$B$2,""))</f>
        <v/>
      </c>
      <c r="P69" s="22">
        <f>IF(OR(A69="",H69="",NOT(ISNUMBER(H69))),"",IFERROR(MAX(0,IF(AND(OR(J69="Won",J69="Lost",J69="Expired"),K69&lt;&gt;"",ISNUMBER(K69)),K69-H69,TODAY()-H69)),""))</f>
        <v/>
      </c>
      <c r="Q69" s="9">
        <f>IF(A69="","",IF(B69="","Add customer",IF(C69="","Add service site",IF(OR(H69="",NOT(ISNUMBER(H69))),"Add quote date",IF(OR(I69="",NOT(ISNUMBER(I69))),"Add quote amount",IF(J69="","Check status",IF(AND(K69&lt;&gt;"",NOT(ISNUMBER(K69))),"Check decision date",IF(AND(L69&lt;&gt;"",NOT(ISNUMBER(L69))),"Check last follow-up",IF(AND(M69&lt;&gt;"",NOT(ISNUMBER(M69))),"Check next follow-up",IF(AND(K69&lt;&gt;"",K69&lt;H69),"Check decision date",IF(AND(L69&lt;&gt;"",L69&lt;H69),"Check last follow-up",IF(AND(M69&lt;&gt;"",M69&lt;H69),"Check next follow-up",IF(OR(J69="Won",J69="Lost",J69="Expired"),IF(K69="","Add decision date","Closed"),IF(K69&lt;&gt;"","Check decision date",IF(AND(O69&lt;&gt;"",TODAY()&gt;O69),"Check expiration",IF(M69="","Schedule follow-up",IF(M69&lt;TODAY(),"Past due",IF(M69=TODAY(),"Due today",IF(M69&lt;=TODAY()+IF(ISNUMBER(Assumptions!$B$3),Assumptions!$B$3,0),"Due soon","Scheduled")))))))))))))))))))</f>
        <v/>
      </c>
    </row>
    <row r="70">
      <c r="A70" s="14" t="n"/>
      <c r="B70" s="14" t="n"/>
      <c r="C70" s="14" t="n"/>
      <c r="D70" s="14" t="n"/>
      <c r="E70" s="14" t="n"/>
      <c r="F70" s="14" t="n"/>
      <c r="G70" s="14" t="n"/>
      <c r="H70" s="15" t="n"/>
      <c r="I70" s="32" t="n"/>
      <c r="J70" s="17" t="n"/>
      <c r="K70" s="15" t="n"/>
      <c r="L70" s="15" t="n"/>
      <c r="M70" s="15" t="n"/>
      <c r="N70" s="18" t="n"/>
      <c r="O70" s="19">
        <f>IF(OR(A70="",H70="",NOT(ISNUMBER(H70)),NOT(ISNUMBER(Assumptions!$B$2))),"",IFERROR(H70+Assumptions!$B$2,""))</f>
        <v/>
      </c>
      <c r="P70" s="20">
        <f>IF(OR(A70="",H70="",NOT(ISNUMBER(H70))),"",IFERROR(MAX(0,IF(AND(OR(J70="Won",J70="Lost",J70="Expired"),K70&lt;&gt;"",ISNUMBER(K70)),K70-H70,TODAY()-H70)),""))</f>
        <v/>
      </c>
      <c r="Q70" s="6">
        <f>IF(A70="","",IF(B70="","Add customer",IF(C70="","Add service site",IF(OR(H70="",NOT(ISNUMBER(H70))),"Add quote date",IF(OR(I70="",NOT(ISNUMBER(I70))),"Add quote amount",IF(J70="","Check status",IF(AND(K70&lt;&gt;"",NOT(ISNUMBER(K70))),"Check decision date",IF(AND(L70&lt;&gt;"",NOT(ISNUMBER(L70))),"Check last follow-up",IF(AND(M70&lt;&gt;"",NOT(ISNUMBER(M70))),"Check next follow-up",IF(AND(K70&lt;&gt;"",K70&lt;H70),"Check decision date",IF(AND(L70&lt;&gt;"",L70&lt;H70),"Check last follow-up",IF(AND(M70&lt;&gt;"",M70&lt;H70),"Check next follow-up",IF(OR(J70="Won",J70="Lost",J70="Expired"),IF(K70="","Add decision date","Closed"),IF(K70&lt;&gt;"","Check decision date",IF(AND(O70&lt;&gt;"",TODAY()&gt;O70),"Check expiration",IF(M70="","Schedule follow-up",IF(M70&lt;TODAY(),"Past due",IF(M70=TODAY(),"Due today",IF(M70&lt;=TODAY()+IF(ISNUMBER(Assumptions!$B$3),Assumptions!$B$3,0),"Due soon","Scheduled")))))))))))))))))))</f>
        <v/>
      </c>
    </row>
    <row r="71">
      <c r="A71" s="14" t="n"/>
      <c r="B71" s="14" t="n"/>
      <c r="C71" s="14" t="n"/>
      <c r="D71" s="14" t="n"/>
      <c r="E71" s="14" t="n"/>
      <c r="F71" s="14" t="n"/>
      <c r="G71" s="14" t="n"/>
      <c r="H71" s="15" t="n"/>
      <c r="I71" s="32" t="n"/>
      <c r="J71" s="17" t="n"/>
      <c r="K71" s="15" t="n"/>
      <c r="L71" s="15" t="n"/>
      <c r="M71" s="15" t="n"/>
      <c r="N71" s="18" t="n"/>
      <c r="O71" s="21">
        <f>IF(OR(A71="",H71="",NOT(ISNUMBER(H71)),NOT(ISNUMBER(Assumptions!$B$2))),"",IFERROR(H71+Assumptions!$B$2,""))</f>
        <v/>
      </c>
      <c r="P71" s="22">
        <f>IF(OR(A71="",H71="",NOT(ISNUMBER(H71))),"",IFERROR(MAX(0,IF(AND(OR(J71="Won",J71="Lost",J71="Expired"),K71&lt;&gt;"",ISNUMBER(K71)),K71-H71,TODAY()-H71)),""))</f>
        <v/>
      </c>
      <c r="Q71" s="9">
        <f>IF(A71="","",IF(B71="","Add customer",IF(C71="","Add service site",IF(OR(H71="",NOT(ISNUMBER(H71))),"Add quote date",IF(OR(I71="",NOT(ISNUMBER(I71))),"Add quote amount",IF(J71="","Check status",IF(AND(K71&lt;&gt;"",NOT(ISNUMBER(K71))),"Check decision date",IF(AND(L71&lt;&gt;"",NOT(ISNUMBER(L71))),"Check last follow-up",IF(AND(M71&lt;&gt;"",NOT(ISNUMBER(M71))),"Check next follow-up",IF(AND(K71&lt;&gt;"",K71&lt;H71),"Check decision date",IF(AND(L71&lt;&gt;"",L71&lt;H71),"Check last follow-up",IF(AND(M71&lt;&gt;"",M71&lt;H71),"Check next follow-up",IF(OR(J71="Won",J71="Lost",J71="Expired"),IF(K71="","Add decision date","Closed"),IF(K71&lt;&gt;"","Check decision date",IF(AND(O71&lt;&gt;"",TODAY()&gt;O71),"Check expiration",IF(M71="","Schedule follow-up",IF(M71&lt;TODAY(),"Past due",IF(M71=TODAY(),"Due today",IF(M71&lt;=TODAY()+IF(ISNUMBER(Assumptions!$B$3),Assumptions!$B$3,0),"Due soon","Scheduled")))))))))))))))))))</f>
        <v/>
      </c>
    </row>
    <row r="72">
      <c r="A72" s="14" t="n"/>
      <c r="B72" s="14" t="n"/>
      <c r="C72" s="14" t="n"/>
      <c r="D72" s="14" t="n"/>
      <c r="E72" s="14" t="n"/>
      <c r="F72" s="14" t="n"/>
      <c r="G72" s="14" t="n"/>
      <c r="H72" s="15" t="n"/>
      <c r="I72" s="32" t="n"/>
      <c r="J72" s="17" t="n"/>
      <c r="K72" s="15" t="n"/>
      <c r="L72" s="15" t="n"/>
      <c r="M72" s="15" t="n"/>
      <c r="N72" s="18" t="n"/>
      <c r="O72" s="19">
        <f>IF(OR(A72="",H72="",NOT(ISNUMBER(H72)),NOT(ISNUMBER(Assumptions!$B$2))),"",IFERROR(H72+Assumptions!$B$2,""))</f>
        <v/>
      </c>
      <c r="P72" s="20">
        <f>IF(OR(A72="",H72="",NOT(ISNUMBER(H72))),"",IFERROR(MAX(0,IF(AND(OR(J72="Won",J72="Lost",J72="Expired"),K72&lt;&gt;"",ISNUMBER(K72)),K72-H72,TODAY()-H72)),""))</f>
        <v/>
      </c>
      <c r="Q72" s="6">
        <f>IF(A72="","",IF(B72="","Add customer",IF(C72="","Add service site",IF(OR(H72="",NOT(ISNUMBER(H72))),"Add quote date",IF(OR(I72="",NOT(ISNUMBER(I72))),"Add quote amount",IF(J72="","Check status",IF(AND(K72&lt;&gt;"",NOT(ISNUMBER(K72))),"Check decision date",IF(AND(L72&lt;&gt;"",NOT(ISNUMBER(L72))),"Check last follow-up",IF(AND(M72&lt;&gt;"",NOT(ISNUMBER(M72))),"Check next follow-up",IF(AND(K72&lt;&gt;"",K72&lt;H72),"Check decision date",IF(AND(L72&lt;&gt;"",L72&lt;H72),"Check last follow-up",IF(AND(M72&lt;&gt;"",M72&lt;H72),"Check next follow-up",IF(OR(J72="Won",J72="Lost",J72="Expired"),IF(K72="","Add decision date","Closed"),IF(K72&lt;&gt;"","Check decision date",IF(AND(O72&lt;&gt;"",TODAY()&gt;O72),"Check expiration",IF(M72="","Schedule follow-up",IF(M72&lt;TODAY(),"Past due",IF(M72=TODAY(),"Due today",IF(M72&lt;=TODAY()+IF(ISNUMBER(Assumptions!$B$3),Assumptions!$B$3,0),"Due soon","Scheduled")))))))))))))))))))</f>
        <v/>
      </c>
    </row>
    <row r="73">
      <c r="A73" s="14" t="n"/>
      <c r="B73" s="14" t="n"/>
      <c r="C73" s="14" t="n"/>
      <c r="D73" s="14" t="n"/>
      <c r="E73" s="14" t="n"/>
      <c r="F73" s="14" t="n"/>
      <c r="G73" s="14" t="n"/>
      <c r="H73" s="15" t="n"/>
      <c r="I73" s="32" t="n"/>
      <c r="J73" s="17" t="n"/>
      <c r="K73" s="15" t="n"/>
      <c r="L73" s="15" t="n"/>
      <c r="M73" s="15" t="n"/>
      <c r="N73" s="18" t="n"/>
      <c r="O73" s="21">
        <f>IF(OR(A73="",H73="",NOT(ISNUMBER(H73)),NOT(ISNUMBER(Assumptions!$B$2))),"",IFERROR(H73+Assumptions!$B$2,""))</f>
        <v/>
      </c>
      <c r="P73" s="22">
        <f>IF(OR(A73="",H73="",NOT(ISNUMBER(H73))),"",IFERROR(MAX(0,IF(AND(OR(J73="Won",J73="Lost",J73="Expired"),K73&lt;&gt;"",ISNUMBER(K73)),K73-H73,TODAY()-H73)),""))</f>
        <v/>
      </c>
      <c r="Q73" s="9">
        <f>IF(A73="","",IF(B73="","Add customer",IF(C73="","Add service site",IF(OR(H73="",NOT(ISNUMBER(H73))),"Add quote date",IF(OR(I73="",NOT(ISNUMBER(I73))),"Add quote amount",IF(J73="","Check status",IF(AND(K73&lt;&gt;"",NOT(ISNUMBER(K73))),"Check decision date",IF(AND(L73&lt;&gt;"",NOT(ISNUMBER(L73))),"Check last follow-up",IF(AND(M73&lt;&gt;"",NOT(ISNUMBER(M73))),"Check next follow-up",IF(AND(K73&lt;&gt;"",K73&lt;H73),"Check decision date",IF(AND(L73&lt;&gt;"",L73&lt;H73),"Check last follow-up",IF(AND(M73&lt;&gt;"",M73&lt;H73),"Check next follow-up",IF(OR(J73="Won",J73="Lost",J73="Expired"),IF(K73="","Add decision date","Closed"),IF(K73&lt;&gt;"","Check decision date",IF(AND(O73&lt;&gt;"",TODAY()&gt;O73),"Check expiration",IF(M73="","Schedule follow-up",IF(M73&lt;TODAY(),"Past due",IF(M73=TODAY(),"Due today",IF(M73&lt;=TODAY()+IF(ISNUMBER(Assumptions!$B$3),Assumptions!$B$3,0),"Due soon","Scheduled")))))))))))))))))))</f>
        <v/>
      </c>
    </row>
    <row r="74">
      <c r="A74" s="14" t="n"/>
      <c r="B74" s="14" t="n"/>
      <c r="C74" s="14" t="n"/>
      <c r="D74" s="14" t="n"/>
      <c r="E74" s="14" t="n"/>
      <c r="F74" s="14" t="n"/>
      <c r="G74" s="14" t="n"/>
      <c r="H74" s="15" t="n"/>
      <c r="I74" s="32" t="n"/>
      <c r="J74" s="17" t="n"/>
      <c r="K74" s="15" t="n"/>
      <c r="L74" s="15" t="n"/>
      <c r="M74" s="15" t="n"/>
      <c r="N74" s="18" t="n"/>
      <c r="O74" s="19">
        <f>IF(OR(A74="",H74="",NOT(ISNUMBER(H74)),NOT(ISNUMBER(Assumptions!$B$2))),"",IFERROR(H74+Assumptions!$B$2,""))</f>
        <v/>
      </c>
      <c r="P74" s="20">
        <f>IF(OR(A74="",H74="",NOT(ISNUMBER(H74))),"",IFERROR(MAX(0,IF(AND(OR(J74="Won",J74="Lost",J74="Expired"),K74&lt;&gt;"",ISNUMBER(K74)),K74-H74,TODAY()-H74)),""))</f>
        <v/>
      </c>
      <c r="Q74" s="6">
        <f>IF(A74="","",IF(B74="","Add customer",IF(C74="","Add service site",IF(OR(H74="",NOT(ISNUMBER(H74))),"Add quote date",IF(OR(I74="",NOT(ISNUMBER(I74))),"Add quote amount",IF(J74="","Check status",IF(AND(K74&lt;&gt;"",NOT(ISNUMBER(K74))),"Check decision date",IF(AND(L74&lt;&gt;"",NOT(ISNUMBER(L74))),"Check last follow-up",IF(AND(M74&lt;&gt;"",NOT(ISNUMBER(M74))),"Check next follow-up",IF(AND(K74&lt;&gt;"",K74&lt;H74),"Check decision date",IF(AND(L74&lt;&gt;"",L74&lt;H74),"Check last follow-up",IF(AND(M74&lt;&gt;"",M74&lt;H74),"Check next follow-up",IF(OR(J74="Won",J74="Lost",J74="Expired"),IF(K74="","Add decision date","Closed"),IF(K74&lt;&gt;"","Check decision date",IF(AND(O74&lt;&gt;"",TODAY()&gt;O74),"Check expiration",IF(M74="","Schedule follow-up",IF(M74&lt;TODAY(),"Past due",IF(M74=TODAY(),"Due today",IF(M74&lt;=TODAY()+IF(ISNUMBER(Assumptions!$B$3),Assumptions!$B$3,0),"Due soon","Scheduled")))))))))))))))))))</f>
        <v/>
      </c>
    </row>
    <row r="75">
      <c r="A75" s="14" t="n"/>
      <c r="B75" s="14" t="n"/>
      <c r="C75" s="14" t="n"/>
      <c r="D75" s="14" t="n"/>
      <c r="E75" s="14" t="n"/>
      <c r="F75" s="14" t="n"/>
      <c r="G75" s="14" t="n"/>
      <c r="H75" s="15" t="n"/>
      <c r="I75" s="32" t="n"/>
      <c r="J75" s="17" t="n"/>
      <c r="K75" s="15" t="n"/>
      <c r="L75" s="15" t="n"/>
      <c r="M75" s="15" t="n"/>
      <c r="N75" s="18" t="n"/>
      <c r="O75" s="21">
        <f>IF(OR(A75="",H75="",NOT(ISNUMBER(H75)),NOT(ISNUMBER(Assumptions!$B$2))),"",IFERROR(H75+Assumptions!$B$2,""))</f>
        <v/>
      </c>
      <c r="P75" s="22">
        <f>IF(OR(A75="",H75="",NOT(ISNUMBER(H75))),"",IFERROR(MAX(0,IF(AND(OR(J75="Won",J75="Lost",J75="Expired"),K75&lt;&gt;"",ISNUMBER(K75)),K75-H75,TODAY()-H75)),""))</f>
        <v/>
      </c>
      <c r="Q75" s="9">
        <f>IF(A75="","",IF(B75="","Add customer",IF(C75="","Add service site",IF(OR(H75="",NOT(ISNUMBER(H75))),"Add quote date",IF(OR(I75="",NOT(ISNUMBER(I75))),"Add quote amount",IF(J75="","Check status",IF(AND(K75&lt;&gt;"",NOT(ISNUMBER(K75))),"Check decision date",IF(AND(L75&lt;&gt;"",NOT(ISNUMBER(L75))),"Check last follow-up",IF(AND(M75&lt;&gt;"",NOT(ISNUMBER(M75))),"Check next follow-up",IF(AND(K75&lt;&gt;"",K75&lt;H75),"Check decision date",IF(AND(L75&lt;&gt;"",L75&lt;H75),"Check last follow-up",IF(AND(M75&lt;&gt;"",M75&lt;H75),"Check next follow-up",IF(OR(J75="Won",J75="Lost",J75="Expired"),IF(K75="","Add decision date","Closed"),IF(K75&lt;&gt;"","Check decision date",IF(AND(O75&lt;&gt;"",TODAY()&gt;O75),"Check expiration",IF(M75="","Schedule follow-up",IF(M75&lt;TODAY(),"Past due",IF(M75=TODAY(),"Due today",IF(M75&lt;=TODAY()+IF(ISNUMBER(Assumptions!$B$3),Assumptions!$B$3,0),"Due soon","Scheduled")))))))))))))))))))</f>
        <v/>
      </c>
    </row>
    <row r="76">
      <c r="A76" s="14" t="n"/>
      <c r="B76" s="14" t="n"/>
      <c r="C76" s="14" t="n"/>
      <c r="D76" s="14" t="n"/>
      <c r="E76" s="14" t="n"/>
      <c r="F76" s="14" t="n"/>
      <c r="G76" s="14" t="n"/>
      <c r="H76" s="15" t="n"/>
      <c r="I76" s="32" t="n"/>
      <c r="J76" s="17" t="n"/>
      <c r="K76" s="15" t="n"/>
      <c r="L76" s="15" t="n"/>
      <c r="M76" s="15" t="n"/>
      <c r="N76" s="18" t="n"/>
      <c r="O76" s="19">
        <f>IF(OR(A76="",H76="",NOT(ISNUMBER(H76)),NOT(ISNUMBER(Assumptions!$B$2))),"",IFERROR(H76+Assumptions!$B$2,""))</f>
        <v/>
      </c>
      <c r="P76" s="20">
        <f>IF(OR(A76="",H76="",NOT(ISNUMBER(H76))),"",IFERROR(MAX(0,IF(AND(OR(J76="Won",J76="Lost",J76="Expired"),K76&lt;&gt;"",ISNUMBER(K76)),K76-H76,TODAY()-H76)),""))</f>
        <v/>
      </c>
      <c r="Q76" s="6">
        <f>IF(A76="","",IF(B76="","Add customer",IF(C76="","Add service site",IF(OR(H76="",NOT(ISNUMBER(H76))),"Add quote date",IF(OR(I76="",NOT(ISNUMBER(I76))),"Add quote amount",IF(J76="","Check status",IF(AND(K76&lt;&gt;"",NOT(ISNUMBER(K76))),"Check decision date",IF(AND(L76&lt;&gt;"",NOT(ISNUMBER(L76))),"Check last follow-up",IF(AND(M76&lt;&gt;"",NOT(ISNUMBER(M76))),"Check next follow-up",IF(AND(K76&lt;&gt;"",K76&lt;H76),"Check decision date",IF(AND(L76&lt;&gt;"",L76&lt;H76),"Check last follow-up",IF(AND(M76&lt;&gt;"",M76&lt;H76),"Check next follow-up",IF(OR(J76="Won",J76="Lost",J76="Expired"),IF(K76="","Add decision date","Closed"),IF(K76&lt;&gt;"","Check decision date",IF(AND(O76&lt;&gt;"",TODAY()&gt;O76),"Check expiration",IF(M76="","Schedule follow-up",IF(M76&lt;TODAY(),"Past due",IF(M76=TODAY(),"Due today",IF(M76&lt;=TODAY()+IF(ISNUMBER(Assumptions!$B$3),Assumptions!$B$3,0),"Due soon","Scheduled")))))))))))))))))))</f>
        <v/>
      </c>
    </row>
    <row r="77">
      <c r="A77" s="14" t="n"/>
      <c r="B77" s="14" t="n"/>
      <c r="C77" s="14" t="n"/>
      <c r="D77" s="14" t="n"/>
      <c r="E77" s="14" t="n"/>
      <c r="F77" s="14" t="n"/>
      <c r="G77" s="14" t="n"/>
      <c r="H77" s="15" t="n"/>
      <c r="I77" s="32" t="n"/>
      <c r="J77" s="17" t="n"/>
      <c r="K77" s="15" t="n"/>
      <c r="L77" s="15" t="n"/>
      <c r="M77" s="15" t="n"/>
      <c r="N77" s="18" t="n"/>
      <c r="O77" s="21">
        <f>IF(OR(A77="",H77="",NOT(ISNUMBER(H77)),NOT(ISNUMBER(Assumptions!$B$2))),"",IFERROR(H77+Assumptions!$B$2,""))</f>
        <v/>
      </c>
      <c r="P77" s="22">
        <f>IF(OR(A77="",H77="",NOT(ISNUMBER(H77))),"",IFERROR(MAX(0,IF(AND(OR(J77="Won",J77="Lost",J77="Expired"),K77&lt;&gt;"",ISNUMBER(K77)),K77-H77,TODAY()-H77)),""))</f>
        <v/>
      </c>
      <c r="Q77" s="9">
        <f>IF(A77="","",IF(B77="","Add customer",IF(C77="","Add service site",IF(OR(H77="",NOT(ISNUMBER(H77))),"Add quote date",IF(OR(I77="",NOT(ISNUMBER(I77))),"Add quote amount",IF(J77="","Check status",IF(AND(K77&lt;&gt;"",NOT(ISNUMBER(K77))),"Check decision date",IF(AND(L77&lt;&gt;"",NOT(ISNUMBER(L77))),"Check last follow-up",IF(AND(M77&lt;&gt;"",NOT(ISNUMBER(M77))),"Check next follow-up",IF(AND(K77&lt;&gt;"",K77&lt;H77),"Check decision date",IF(AND(L77&lt;&gt;"",L77&lt;H77),"Check last follow-up",IF(AND(M77&lt;&gt;"",M77&lt;H77),"Check next follow-up",IF(OR(J77="Won",J77="Lost",J77="Expired"),IF(K77="","Add decision date","Closed"),IF(K77&lt;&gt;"","Check decision date",IF(AND(O77&lt;&gt;"",TODAY()&gt;O77),"Check expiration",IF(M77="","Schedule follow-up",IF(M77&lt;TODAY(),"Past due",IF(M77=TODAY(),"Due today",IF(M77&lt;=TODAY()+IF(ISNUMBER(Assumptions!$B$3),Assumptions!$B$3,0),"Due soon","Scheduled")))))))))))))))))))</f>
        <v/>
      </c>
    </row>
    <row r="78">
      <c r="A78" s="14" t="n"/>
      <c r="B78" s="14" t="n"/>
      <c r="C78" s="14" t="n"/>
      <c r="D78" s="14" t="n"/>
      <c r="E78" s="14" t="n"/>
      <c r="F78" s="14" t="n"/>
      <c r="G78" s="14" t="n"/>
      <c r="H78" s="15" t="n"/>
      <c r="I78" s="32" t="n"/>
      <c r="J78" s="17" t="n"/>
      <c r="K78" s="15" t="n"/>
      <c r="L78" s="15" t="n"/>
      <c r="M78" s="15" t="n"/>
      <c r="N78" s="18" t="n"/>
      <c r="O78" s="19">
        <f>IF(OR(A78="",H78="",NOT(ISNUMBER(H78)),NOT(ISNUMBER(Assumptions!$B$2))),"",IFERROR(H78+Assumptions!$B$2,""))</f>
        <v/>
      </c>
      <c r="P78" s="20">
        <f>IF(OR(A78="",H78="",NOT(ISNUMBER(H78))),"",IFERROR(MAX(0,IF(AND(OR(J78="Won",J78="Lost",J78="Expired"),K78&lt;&gt;"",ISNUMBER(K78)),K78-H78,TODAY()-H78)),""))</f>
        <v/>
      </c>
      <c r="Q78" s="6">
        <f>IF(A78="","",IF(B78="","Add customer",IF(C78="","Add service site",IF(OR(H78="",NOT(ISNUMBER(H78))),"Add quote date",IF(OR(I78="",NOT(ISNUMBER(I78))),"Add quote amount",IF(J78="","Check status",IF(AND(K78&lt;&gt;"",NOT(ISNUMBER(K78))),"Check decision date",IF(AND(L78&lt;&gt;"",NOT(ISNUMBER(L78))),"Check last follow-up",IF(AND(M78&lt;&gt;"",NOT(ISNUMBER(M78))),"Check next follow-up",IF(AND(K78&lt;&gt;"",K78&lt;H78),"Check decision date",IF(AND(L78&lt;&gt;"",L78&lt;H78),"Check last follow-up",IF(AND(M78&lt;&gt;"",M78&lt;H78),"Check next follow-up",IF(OR(J78="Won",J78="Lost",J78="Expired"),IF(K78="","Add decision date","Closed"),IF(K78&lt;&gt;"","Check decision date",IF(AND(O78&lt;&gt;"",TODAY()&gt;O78),"Check expiration",IF(M78="","Schedule follow-up",IF(M78&lt;TODAY(),"Past due",IF(M78=TODAY(),"Due today",IF(M78&lt;=TODAY()+IF(ISNUMBER(Assumptions!$B$3),Assumptions!$B$3,0),"Due soon","Scheduled")))))))))))))))))))</f>
        <v/>
      </c>
    </row>
    <row r="79">
      <c r="A79" s="14" t="n"/>
      <c r="B79" s="14" t="n"/>
      <c r="C79" s="14" t="n"/>
      <c r="D79" s="14" t="n"/>
      <c r="E79" s="14" t="n"/>
      <c r="F79" s="14" t="n"/>
      <c r="G79" s="14" t="n"/>
      <c r="H79" s="15" t="n"/>
      <c r="I79" s="32" t="n"/>
      <c r="J79" s="17" t="n"/>
      <c r="K79" s="15" t="n"/>
      <c r="L79" s="15" t="n"/>
      <c r="M79" s="15" t="n"/>
      <c r="N79" s="18" t="n"/>
      <c r="O79" s="21">
        <f>IF(OR(A79="",H79="",NOT(ISNUMBER(H79)),NOT(ISNUMBER(Assumptions!$B$2))),"",IFERROR(H79+Assumptions!$B$2,""))</f>
        <v/>
      </c>
      <c r="P79" s="22">
        <f>IF(OR(A79="",H79="",NOT(ISNUMBER(H79))),"",IFERROR(MAX(0,IF(AND(OR(J79="Won",J79="Lost",J79="Expired"),K79&lt;&gt;"",ISNUMBER(K79)),K79-H79,TODAY()-H79)),""))</f>
        <v/>
      </c>
      <c r="Q79" s="9">
        <f>IF(A79="","",IF(B79="","Add customer",IF(C79="","Add service site",IF(OR(H79="",NOT(ISNUMBER(H79))),"Add quote date",IF(OR(I79="",NOT(ISNUMBER(I79))),"Add quote amount",IF(J79="","Check status",IF(AND(K79&lt;&gt;"",NOT(ISNUMBER(K79))),"Check decision date",IF(AND(L79&lt;&gt;"",NOT(ISNUMBER(L79))),"Check last follow-up",IF(AND(M79&lt;&gt;"",NOT(ISNUMBER(M79))),"Check next follow-up",IF(AND(K79&lt;&gt;"",K79&lt;H79),"Check decision date",IF(AND(L79&lt;&gt;"",L79&lt;H79),"Check last follow-up",IF(AND(M79&lt;&gt;"",M79&lt;H79),"Check next follow-up",IF(OR(J79="Won",J79="Lost",J79="Expired"),IF(K79="","Add decision date","Closed"),IF(K79&lt;&gt;"","Check decision date",IF(AND(O79&lt;&gt;"",TODAY()&gt;O79),"Check expiration",IF(M79="","Schedule follow-up",IF(M79&lt;TODAY(),"Past due",IF(M79=TODAY(),"Due today",IF(M79&lt;=TODAY()+IF(ISNUMBER(Assumptions!$B$3),Assumptions!$B$3,0),"Due soon","Scheduled")))))))))))))))))))</f>
        <v/>
      </c>
    </row>
    <row r="80">
      <c r="A80" s="14" t="n"/>
      <c r="B80" s="14" t="n"/>
      <c r="C80" s="14" t="n"/>
      <c r="D80" s="14" t="n"/>
      <c r="E80" s="14" t="n"/>
      <c r="F80" s="14" t="n"/>
      <c r="G80" s="14" t="n"/>
      <c r="H80" s="15" t="n"/>
      <c r="I80" s="32" t="n"/>
      <c r="J80" s="17" t="n"/>
      <c r="K80" s="15" t="n"/>
      <c r="L80" s="15" t="n"/>
      <c r="M80" s="15" t="n"/>
      <c r="N80" s="18" t="n"/>
      <c r="O80" s="19">
        <f>IF(OR(A80="",H80="",NOT(ISNUMBER(H80)),NOT(ISNUMBER(Assumptions!$B$2))),"",IFERROR(H80+Assumptions!$B$2,""))</f>
        <v/>
      </c>
      <c r="P80" s="20">
        <f>IF(OR(A80="",H80="",NOT(ISNUMBER(H80))),"",IFERROR(MAX(0,IF(AND(OR(J80="Won",J80="Lost",J80="Expired"),K80&lt;&gt;"",ISNUMBER(K80)),K80-H80,TODAY()-H80)),""))</f>
        <v/>
      </c>
      <c r="Q80" s="6">
        <f>IF(A80="","",IF(B80="","Add customer",IF(C80="","Add service site",IF(OR(H80="",NOT(ISNUMBER(H80))),"Add quote date",IF(OR(I80="",NOT(ISNUMBER(I80))),"Add quote amount",IF(J80="","Check status",IF(AND(K80&lt;&gt;"",NOT(ISNUMBER(K80))),"Check decision date",IF(AND(L80&lt;&gt;"",NOT(ISNUMBER(L80))),"Check last follow-up",IF(AND(M80&lt;&gt;"",NOT(ISNUMBER(M80))),"Check next follow-up",IF(AND(K80&lt;&gt;"",K80&lt;H80),"Check decision date",IF(AND(L80&lt;&gt;"",L80&lt;H80),"Check last follow-up",IF(AND(M80&lt;&gt;"",M80&lt;H80),"Check next follow-up",IF(OR(J80="Won",J80="Lost",J80="Expired"),IF(K80="","Add decision date","Closed"),IF(K80&lt;&gt;"","Check decision date",IF(AND(O80&lt;&gt;"",TODAY()&gt;O80),"Check expiration",IF(M80="","Schedule follow-up",IF(M80&lt;TODAY(),"Past due",IF(M80=TODAY(),"Due today",IF(M80&lt;=TODAY()+IF(ISNUMBER(Assumptions!$B$3),Assumptions!$B$3,0),"Due soon","Scheduled")))))))))))))))))))</f>
        <v/>
      </c>
    </row>
    <row r="81">
      <c r="A81" s="14" t="n"/>
      <c r="B81" s="14" t="n"/>
      <c r="C81" s="14" t="n"/>
      <c r="D81" s="14" t="n"/>
      <c r="E81" s="14" t="n"/>
      <c r="F81" s="14" t="n"/>
      <c r="G81" s="14" t="n"/>
      <c r="H81" s="15" t="n"/>
      <c r="I81" s="32" t="n"/>
      <c r="J81" s="17" t="n"/>
      <c r="K81" s="15" t="n"/>
      <c r="L81" s="15" t="n"/>
      <c r="M81" s="15" t="n"/>
      <c r="N81" s="18" t="n"/>
      <c r="O81" s="21">
        <f>IF(OR(A81="",H81="",NOT(ISNUMBER(H81)),NOT(ISNUMBER(Assumptions!$B$2))),"",IFERROR(H81+Assumptions!$B$2,""))</f>
        <v/>
      </c>
      <c r="P81" s="22">
        <f>IF(OR(A81="",H81="",NOT(ISNUMBER(H81))),"",IFERROR(MAX(0,IF(AND(OR(J81="Won",J81="Lost",J81="Expired"),K81&lt;&gt;"",ISNUMBER(K81)),K81-H81,TODAY()-H81)),""))</f>
        <v/>
      </c>
      <c r="Q81" s="9">
        <f>IF(A81="","",IF(B81="","Add customer",IF(C81="","Add service site",IF(OR(H81="",NOT(ISNUMBER(H81))),"Add quote date",IF(OR(I81="",NOT(ISNUMBER(I81))),"Add quote amount",IF(J81="","Check status",IF(AND(K81&lt;&gt;"",NOT(ISNUMBER(K81))),"Check decision date",IF(AND(L81&lt;&gt;"",NOT(ISNUMBER(L81))),"Check last follow-up",IF(AND(M81&lt;&gt;"",NOT(ISNUMBER(M81))),"Check next follow-up",IF(AND(K81&lt;&gt;"",K81&lt;H81),"Check decision date",IF(AND(L81&lt;&gt;"",L81&lt;H81),"Check last follow-up",IF(AND(M81&lt;&gt;"",M81&lt;H81),"Check next follow-up",IF(OR(J81="Won",J81="Lost",J81="Expired"),IF(K81="","Add decision date","Closed"),IF(K81&lt;&gt;"","Check decision date",IF(AND(O81&lt;&gt;"",TODAY()&gt;O81),"Check expiration",IF(M81="","Schedule follow-up",IF(M81&lt;TODAY(),"Past due",IF(M81=TODAY(),"Due today",IF(M81&lt;=TODAY()+IF(ISNUMBER(Assumptions!$B$3),Assumptions!$B$3,0),"Due soon","Scheduled")))))))))))))))))))</f>
        <v/>
      </c>
    </row>
    <row r="82">
      <c r="A82" s="14" t="n"/>
      <c r="B82" s="14" t="n"/>
      <c r="C82" s="14" t="n"/>
      <c r="D82" s="14" t="n"/>
      <c r="E82" s="14" t="n"/>
      <c r="F82" s="14" t="n"/>
      <c r="G82" s="14" t="n"/>
      <c r="H82" s="15" t="n"/>
      <c r="I82" s="32" t="n"/>
      <c r="J82" s="17" t="n"/>
      <c r="K82" s="15" t="n"/>
      <c r="L82" s="15" t="n"/>
      <c r="M82" s="15" t="n"/>
      <c r="N82" s="18" t="n"/>
      <c r="O82" s="19">
        <f>IF(OR(A82="",H82="",NOT(ISNUMBER(H82)),NOT(ISNUMBER(Assumptions!$B$2))),"",IFERROR(H82+Assumptions!$B$2,""))</f>
        <v/>
      </c>
      <c r="P82" s="20">
        <f>IF(OR(A82="",H82="",NOT(ISNUMBER(H82))),"",IFERROR(MAX(0,IF(AND(OR(J82="Won",J82="Lost",J82="Expired"),K82&lt;&gt;"",ISNUMBER(K82)),K82-H82,TODAY()-H82)),""))</f>
        <v/>
      </c>
      <c r="Q82" s="6">
        <f>IF(A82="","",IF(B82="","Add customer",IF(C82="","Add service site",IF(OR(H82="",NOT(ISNUMBER(H82))),"Add quote date",IF(OR(I82="",NOT(ISNUMBER(I82))),"Add quote amount",IF(J82="","Check status",IF(AND(K82&lt;&gt;"",NOT(ISNUMBER(K82))),"Check decision date",IF(AND(L82&lt;&gt;"",NOT(ISNUMBER(L82))),"Check last follow-up",IF(AND(M82&lt;&gt;"",NOT(ISNUMBER(M82))),"Check next follow-up",IF(AND(K82&lt;&gt;"",K82&lt;H82),"Check decision date",IF(AND(L82&lt;&gt;"",L82&lt;H82),"Check last follow-up",IF(AND(M82&lt;&gt;"",M82&lt;H82),"Check next follow-up",IF(OR(J82="Won",J82="Lost",J82="Expired"),IF(K82="","Add decision date","Closed"),IF(K82&lt;&gt;"","Check decision date",IF(AND(O82&lt;&gt;"",TODAY()&gt;O82),"Check expiration",IF(M82="","Schedule follow-up",IF(M82&lt;TODAY(),"Past due",IF(M82=TODAY(),"Due today",IF(M82&lt;=TODAY()+IF(ISNUMBER(Assumptions!$B$3),Assumptions!$B$3,0),"Due soon","Scheduled")))))))))))))))))))</f>
        <v/>
      </c>
    </row>
    <row r="83">
      <c r="A83" s="14" t="n"/>
      <c r="B83" s="14" t="n"/>
      <c r="C83" s="14" t="n"/>
      <c r="D83" s="14" t="n"/>
      <c r="E83" s="14" t="n"/>
      <c r="F83" s="14" t="n"/>
      <c r="G83" s="14" t="n"/>
      <c r="H83" s="15" t="n"/>
      <c r="I83" s="32" t="n"/>
      <c r="J83" s="17" t="n"/>
      <c r="K83" s="15" t="n"/>
      <c r="L83" s="15" t="n"/>
      <c r="M83" s="15" t="n"/>
      <c r="N83" s="18" t="n"/>
      <c r="O83" s="21">
        <f>IF(OR(A83="",H83="",NOT(ISNUMBER(H83)),NOT(ISNUMBER(Assumptions!$B$2))),"",IFERROR(H83+Assumptions!$B$2,""))</f>
        <v/>
      </c>
      <c r="P83" s="22">
        <f>IF(OR(A83="",H83="",NOT(ISNUMBER(H83))),"",IFERROR(MAX(0,IF(AND(OR(J83="Won",J83="Lost",J83="Expired"),K83&lt;&gt;"",ISNUMBER(K83)),K83-H83,TODAY()-H83)),""))</f>
        <v/>
      </c>
      <c r="Q83" s="9">
        <f>IF(A83="","",IF(B83="","Add customer",IF(C83="","Add service site",IF(OR(H83="",NOT(ISNUMBER(H83))),"Add quote date",IF(OR(I83="",NOT(ISNUMBER(I83))),"Add quote amount",IF(J83="","Check status",IF(AND(K83&lt;&gt;"",NOT(ISNUMBER(K83))),"Check decision date",IF(AND(L83&lt;&gt;"",NOT(ISNUMBER(L83))),"Check last follow-up",IF(AND(M83&lt;&gt;"",NOT(ISNUMBER(M83))),"Check next follow-up",IF(AND(K83&lt;&gt;"",K83&lt;H83),"Check decision date",IF(AND(L83&lt;&gt;"",L83&lt;H83),"Check last follow-up",IF(AND(M83&lt;&gt;"",M83&lt;H83),"Check next follow-up",IF(OR(J83="Won",J83="Lost",J83="Expired"),IF(K83="","Add decision date","Closed"),IF(K83&lt;&gt;"","Check decision date",IF(AND(O83&lt;&gt;"",TODAY()&gt;O83),"Check expiration",IF(M83="","Schedule follow-up",IF(M83&lt;TODAY(),"Past due",IF(M83=TODAY(),"Due today",IF(M83&lt;=TODAY()+IF(ISNUMBER(Assumptions!$B$3),Assumptions!$B$3,0),"Due soon","Scheduled")))))))))))))))))))</f>
        <v/>
      </c>
    </row>
    <row r="84">
      <c r="A84" s="14" t="n"/>
      <c r="B84" s="14" t="n"/>
      <c r="C84" s="14" t="n"/>
      <c r="D84" s="14" t="n"/>
      <c r="E84" s="14" t="n"/>
      <c r="F84" s="14" t="n"/>
      <c r="G84" s="14" t="n"/>
      <c r="H84" s="15" t="n"/>
      <c r="I84" s="32" t="n"/>
      <c r="J84" s="17" t="n"/>
      <c r="K84" s="15" t="n"/>
      <c r="L84" s="15" t="n"/>
      <c r="M84" s="15" t="n"/>
      <c r="N84" s="18" t="n"/>
      <c r="O84" s="19">
        <f>IF(OR(A84="",H84="",NOT(ISNUMBER(H84)),NOT(ISNUMBER(Assumptions!$B$2))),"",IFERROR(H84+Assumptions!$B$2,""))</f>
        <v/>
      </c>
      <c r="P84" s="20">
        <f>IF(OR(A84="",H84="",NOT(ISNUMBER(H84))),"",IFERROR(MAX(0,IF(AND(OR(J84="Won",J84="Lost",J84="Expired"),K84&lt;&gt;"",ISNUMBER(K84)),K84-H84,TODAY()-H84)),""))</f>
        <v/>
      </c>
      <c r="Q84" s="6">
        <f>IF(A84="","",IF(B84="","Add customer",IF(C84="","Add service site",IF(OR(H84="",NOT(ISNUMBER(H84))),"Add quote date",IF(OR(I84="",NOT(ISNUMBER(I84))),"Add quote amount",IF(J84="","Check status",IF(AND(K84&lt;&gt;"",NOT(ISNUMBER(K84))),"Check decision date",IF(AND(L84&lt;&gt;"",NOT(ISNUMBER(L84))),"Check last follow-up",IF(AND(M84&lt;&gt;"",NOT(ISNUMBER(M84))),"Check next follow-up",IF(AND(K84&lt;&gt;"",K84&lt;H84),"Check decision date",IF(AND(L84&lt;&gt;"",L84&lt;H84),"Check last follow-up",IF(AND(M84&lt;&gt;"",M84&lt;H84),"Check next follow-up",IF(OR(J84="Won",J84="Lost",J84="Expired"),IF(K84="","Add decision date","Closed"),IF(K84&lt;&gt;"","Check decision date",IF(AND(O84&lt;&gt;"",TODAY()&gt;O84),"Check expiration",IF(M84="","Schedule follow-up",IF(M84&lt;TODAY(),"Past due",IF(M84=TODAY(),"Due today",IF(M84&lt;=TODAY()+IF(ISNUMBER(Assumptions!$B$3),Assumptions!$B$3,0),"Due soon","Scheduled")))))))))))))))))))</f>
        <v/>
      </c>
    </row>
    <row r="85">
      <c r="A85" s="14" t="n"/>
      <c r="B85" s="14" t="n"/>
      <c r="C85" s="14" t="n"/>
      <c r="D85" s="14" t="n"/>
      <c r="E85" s="14" t="n"/>
      <c r="F85" s="14" t="n"/>
      <c r="G85" s="14" t="n"/>
      <c r="H85" s="15" t="n"/>
      <c r="I85" s="32" t="n"/>
      <c r="J85" s="17" t="n"/>
      <c r="K85" s="15" t="n"/>
      <c r="L85" s="15" t="n"/>
      <c r="M85" s="15" t="n"/>
      <c r="N85" s="18" t="n"/>
      <c r="O85" s="21">
        <f>IF(OR(A85="",H85="",NOT(ISNUMBER(H85)),NOT(ISNUMBER(Assumptions!$B$2))),"",IFERROR(H85+Assumptions!$B$2,""))</f>
        <v/>
      </c>
      <c r="P85" s="22">
        <f>IF(OR(A85="",H85="",NOT(ISNUMBER(H85))),"",IFERROR(MAX(0,IF(AND(OR(J85="Won",J85="Lost",J85="Expired"),K85&lt;&gt;"",ISNUMBER(K85)),K85-H85,TODAY()-H85)),""))</f>
        <v/>
      </c>
      <c r="Q85" s="9">
        <f>IF(A85="","",IF(B85="","Add customer",IF(C85="","Add service site",IF(OR(H85="",NOT(ISNUMBER(H85))),"Add quote date",IF(OR(I85="",NOT(ISNUMBER(I85))),"Add quote amount",IF(J85="","Check status",IF(AND(K85&lt;&gt;"",NOT(ISNUMBER(K85))),"Check decision date",IF(AND(L85&lt;&gt;"",NOT(ISNUMBER(L85))),"Check last follow-up",IF(AND(M85&lt;&gt;"",NOT(ISNUMBER(M85))),"Check next follow-up",IF(AND(K85&lt;&gt;"",K85&lt;H85),"Check decision date",IF(AND(L85&lt;&gt;"",L85&lt;H85),"Check last follow-up",IF(AND(M85&lt;&gt;"",M85&lt;H85),"Check next follow-up",IF(OR(J85="Won",J85="Lost",J85="Expired"),IF(K85="","Add decision date","Closed"),IF(K85&lt;&gt;"","Check decision date",IF(AND(O85&lt;&gt;"",TODAY()&gt;O85),"Check expiration",IF(M85="","Schedule follow-up",IF(M85&lt;TODAY(),"Past due",IF(M85=TODAY(),"Due today",IF(M85&lt;=TODAY()+IF(ISNUMBER(Assumptions!$B$3),Assumptions!$B$3,0),"Due soon","Scheduled")))))))))))))))))))</f>
        <v/>
      </c>
    </row>
    <row r="86">
      <c r="A86" s="14" t="n"/>
      <c r="B86" s="14" t="n"/>
      <c r="C86" s="14" t="n"/>
      <c r="D86" s="14" t="n"/>
      <c r="E86" s="14" t="n"/>
      <c r="F86" s="14" t="n"/>
      <c r="G86" s="14" t="n"/>
      <c r="H86" s="15" t="n"/>
      <c r="I86" s="32" t="n"/>
      <c r="J86" s="17" t="n"/>
      <c r="K86" s="15" t="n"/>
      <c r="L86" s="15" t="n"/>
      <c r="M86" s="15" t="n"/>
      <c r="N86" s="18" t="n"/>
      <c r="O86" s="19">
        <f>IF(OR(A86="",H86="",NOT(ISNUMBER(H86)),NOT(ISNUMBER(Assumptions!$B$2))),"",IFERROR(H86+Assumptions!$B$2,""))</f>
        <v/>
      </c>
      <c r="P86" s="20">
        <f>IF(OR(A86="",H86="",NOT(ISNUMBER(H86))),"",IFERROR(MAX(0,IF(AND(OR(J86="Won",J86="Lost",J86="Expired"),K86&lt;&gt;"",ISNUMBER(K86)),K86-H86,TODAY()-H86)),""))</f>
        <v/>
      </c>
      <c r="Q86" s="6">
        <f>IF(A86="","",IF(B86="","Add customer",IF(C86="","Add service site",IF(OR(H86="",NOT(ISNUMBER(H86))),"Add quote date",IF(OR(I86="",NOT(ISNUMBER(I86))),"Add quote amount",IF(J86="","Check status",IF(AND(K86&lt;&gt;"",NOT(ISNUMBER(K86))),"Check decision date",IF(AND(L86&lt;&gt;"",NOT(ISNUMBER(L86))),"Check last follow-up",IF(AND(M86&lt;&gt;"",NOT(ISNUMBER(M86))),"Check next follow-up",IF(AND(K86&lt;&gt;"",K86&lt;H86),"Check decision date",IF(AND(L86&lt;&gt;"",L86&lt;H86),"Check last follow-up",IF(AND(M86&lt;&gt;"",M86&lt;H86),"Check next follow-up",IF(OR(J86="Won",J86="Lost",J86="Expired"),IF(K86="","Add decision date","Closed"),IF(K86&lt;&gt;"","Check decision date",IF(AND(O86&lt;&gt;"",TODAY()&gt;O86),"Check expiration",IF(M86="","Schedule follow-up",IF(M86&lt;TODAY(),"Past due",IF(M86=TODAY(),"Due today",IF(M86&lt;=TODAY()+IF(ISNUMBER(Assumptions!$B$3),Assumptions!$B$3,0),"Due soon","Scheduled")))))))))))))))))))</f>
        <v/>
      </c>
    </row>
    <row r="87">
      <c r="A87" s="14" t="n"/>
      <c r="B87" s="14" t="n"/>
      <c r="C87" s="14" t="n"/>
      <c r="D87" s="14" t="n"/>
      <c r="E87" s="14" t="n"/>
      <c r="F87" s="14" t="n"/>
      <c r="G87" s="14" t="n"/>
      <c r="H87" s="15" t="n"/>
      <c r="I87" s="32" t="n"/>
      <c r="J87" s="17" t="n"/>
      <c r="K87" s="15" t="n"/>
      <c r="L87" s="15" t="n"/>
      <c r="M87" s="15" t="n"/>
      <c r="N87" s="18" t="n"/>
      <c r="O87" s="21">
        <f>IF(OR(A87="",H87="",NOT(ISNUMBER(H87)),NOT(ISNUMBER(Assumptions!$B$2))),"",IFERROR(H87+Assumptions!$B$2,""))</f>
        <v/>
      </c>
      <c r="P87" s="22">
        <f>IF(OR(A87="",H87="",NOT(ISNUMBER(H87))),"",IFERROR(MAX(0,IF(AND(OR(J87="Won",J87="Lost",J87="Expired"),K87&lt;&gt;"",ISNUMBER(K87)),K87-H87,TODAY()-H87)),""))</f>
        <v/>
      </c>
      <c r="Q87" s="9">
        <f>IF(A87="","",IF(B87="","Add customer",IF(C87="","Add service site",IF(OR(H87="",NOT(ISNUMBER(H87))),"Add quote date",IF(OR(I87="",NOT(ISNUMBER(I87))),"Add quote amount",IF(J87="","Check status",IF(AND(K87&lt;&gt;"",NOT(ISNUMBER(K87))),"Check decision date",IF(AND(L87&lt;&gt;"",NOT(ISNUMBER(L87))),"Check last follow-up",IF(AND(M87&lt;&gt;"",NOT(ISNUMBER(M87))),"Check next follow-up",IF(AND(K87&lt;&gt;"",K87&lt;H87),"Check decision date",IF(AND(L87&lt;&gt;"",L87&lt;H87),"Check last follow-up",IF(AND(M87&lt;&gt;"",M87&lt;H87),"Check next follow-up",IF(OR(J87="Won",J87="Lost",J87="Expired"),IF(K87="","Add decision date","Closed"),IF(K87&lt;&gt;"","Check decision date",IF(AND(O87&lt;&gt;"",TODAY()&gt;O87),"Check expiration",IF(M87="","Schedule follow-up",IF(M87&lt;TODAY(),"Past due",IF(M87=TODAY(),"Due today",IF(M87&lt;=TODAY()+IF(ISNUMBER(Assumptions!$B$3),Assumptions!$B$3,0),"Due soon","Scheduled")))))))))))))))))))</f>
        <v/>
      </c>
    </row>
    <row r="88">
      <c r="A88" s="14" t="n"/>
      <c r="B88" s="14" t="n"/>
      <c r="C88" s="14" t="n"/>
      <c r="D88" s="14" t="n"/>
      <c r="E88" s="14" t="n"/>
      <c r="F88" s="14" t="n"/>
      <c r="G88" s="14" t="n"/>
      <c r="H88" s="15" t="n"/>
      <c r="I88" s="32" t="n"/>
      <c r="J88" s="17" t="n"/>
      <c r="K88" s="15" t="n"/>
      <c r="L88" s="15" t="n"/>
      <c r="M88" s="15" t="n"/>
      <c r="N88" s="18" t="n"/>
      <c r="O88" s="19">
        <f>IF(OR(A88="",H88="",NOT(ISNUMBER(H88)),NOT(ISNUMBER(Assumptions!$B$2))),"",IFERROR(H88+Assumptions!$B$2,""))</f>
        <v/>
      </c>
      <c r="P88" s="20">
        <f>IF(OR(A88="",H88="",NOT(ISNUMBER(H88))),"",IFERROR(MAX(0,IF(AND(OR(J88="Won",J88="Lost",J88="Expired"),K88&lt;&gt;"",ISNUMBER(K88)),K88-H88,TODAY()-H88)),""))</f>
        <v/>
      </c>
      <c r="Q88" s="6">
        <f>IF(A88="","",IF(B88="","Add customer",IF(C88="","Add service site",IF(OR(H88="",NOT(ISNUMBER(H88))),"Add quote date",IF(OR(I88="",NOT(ISNUMBER(I88))),"Add quote amount",IF(J88="","Check status",IF(AND(K88&lt;&gt;"",NOT(ISNUMBER(K88))),"Check decision date",IF(AND(L88&lt;&gt;"",NOT(ISNUMBER(L88))),"Check last follow-up",IF(AND(M88&lt;&gt;"",NOT(ISNUMBER(M88))),"Check next follow-up",IF(AND(K88&lt;&gt;"",K88&lt;H88),"Check decision date",IF(AND(L88&lt;&gt;"",L88&lt;H88),"Check last follow-up",IF(AND(M88&lt;&gt;"",M88&lt;H88),"Check next follow-up",IF(OR(J88="Won",J88="Lost",J88="Expired"),IF(K88="","Add decision date","Closed"),IF(K88&lt;&gt;"","Check decision date",IF(AND(O88&lt;&gt;"",TODAY()&gt;O88),"Check expiration",IF(M88="","Schedule follow-up",IF(M88&lt;TODAY(),"Past due",IF(M88=TODAY(),"Due today",IF(M88&lt;=TODAY()+IF(ISNUMBER(Assumptions!$B$3),Assumptions!$B$3,0),"Due soon","Scheduled")))))))))))))))))))</f>
        <v/>
      </c>
    </row>
    <row r="89">
      <c r="A89" s="14" t="n"/>
      <c r="B89" s="14" t="n"/>
      <c r="C89" s="14" t="n"/>
      <c r="D89" s="14" t="n"/>
      <c r="E89" s="14" t="n"/>
      <c r="F89" s="14" t="n"/>
      <c r="G89" s="14" t="n"/>
      <c r="H89" s="15" t="n"/>
      <c r="I89" s="32" t="n"/>
      <c r="J89" s="17" t="n"/>
      <c r="K89" s="15" t="n"/>
      <c r="L89" s="15" t="n"/>
      <c r="M89" s="15" t="n"/>
      <c r="N89" s="18" t="n"/>
      <c r="O89" s="21">
        <f>IF(OR(A89="",H89="",NOT(ISNUMBER(H89)),NOT(ISNUMBER(Assumptions!$B$2))),"",IFERROR(H89+Assumptions!$B$2,""))</f>
        <v/>
      </c>
      <c r="P89" s="22">
        <f>IF(OR(A89="",H89="",NOT(ISNUMBER(H89))),"",IFERROR(MAX(0,IF(AND(OR(J89="Won",J89="Lost",J89="Expired"),K89&lt;&gt;"",ISNUMBER(K89)),K89-H89,TODAY()-H89)),""))</f>
        <v/>
      </c>
      <c r="Q89" s="9">
        <f>IF(A89="","",IF(B89="","Add customer",IF(C89="","Add service site",IF(OR(H89="",NOT(ISNUMBER(H89))),"Add quote date",IF(OR(I89="",NOT(ISNUMBER(I89))),"Add quote amount",IF(J89="","Check status",IF(AND(K89&lt;&gt;"",NOT(ISNUMBER(K89))),"Check decision date",IF(AND(L89&lt;&gt;"",NOT(ISNUMBER(L89))),"Check last follow-up",IF(AND(M89&lt;&gt;"",NOT(ISNUMBER(M89))),"Check next follow-up",IF(AND(K89&lt;&gt;"",K89&lt;H89),"Check decision date",IF(AND(L89&lt;&gt;"",L89&lt;H89),"Check last follow-up",IF(AND(M89&lt;&gt;"",M89&lt;H89),"Check next follow-up",IF(OR(J89="Won",J89="Lost",J89="Expired"),IF(K89="","Add decision date","Closed"),IF(K89&lt;&gt;"","Check decision date",IF(AND(O89&lt;&gt;"",TODAY()&gt;O89),"Check expiration",IF(M89="","Schedule follow-up",IF(M89&lt;TODAY(),"Past due",IF(M89=TODAY(),"Due today",IF(M89&lt;=TODAY()+IF(ISNUMBER(Assumptions!$B$3),Assumptions!$B$3,0),"Due soon","Scheduled")))))))))))))))))))</f>
        <v/>
      </c>
    </row>
    <row r="90">
      <c r="A90" s="14" t="n"/>
      <c r="B90" s="14" t="n"/>
      <c r="C90" s="14" t="n"/>
      <c r="D90" s="14" t="n"/>
      <c r="E90" s="14" t="n"/>
      <c r="F90" s="14" t="n"/>
      <c r="G90" s="14" t="n"/>
      <c r="H90" s="15" t="n"/>
      <c r="I90" s="32" t="n"/>
      <c r="J90" s="17" t="n"/>
      <c r="K90" s="15" t="n"/>
      <c r="L90" s="15" t="n"/>
      <c r="M90" s="15" t="n"/>
      <c r="N90" s="18" t="n"/>
      <c r="O90" s="19">
        <f>IF(OR(A90="",H90="",NOT(ISNUMBER(H90)),NOT(ISNUMBER(Assumptions!$B$2))),"",IFERROR(H90+Assumptions!$B$2,""))</f>
        <v/>
      </c>
      <c r="P90" s="20">
        <f>IF(OR(A90="",H90="",NOT(ISNUMBER(H90))),"",IFERROR(MAX(0,IF(AND(OR(J90="Won",J90="Lost",J90="Expired"),K90&lt;&gt;"",ISNUMBER(K90)),K90-H90,TODAY()-H90)),""))</f>
        <v/>
      </c>
      <c r="Q90" s="6">
        <f>IF(A90="","",IF(B90="","Add customer",IF(C90="","Add service site",IF(OR(H90="",NOT(ISNUMBER(H90))),"Add quote date",IF(OR(I90="",NOT(ISNUMBER(I90))),"Add quote amount",IF(J90="","Check status",IF(AND(K90&lt;&gt;"",NOT(ISNUMBER(K90))),"Check decision date",IF(AND(L90&lt;&gt;"",NOT(ISNUMBER(L90))),"Check last follow-up",IF(AND(M90&lt;&gt;"",NOT(ISNUMBER(M90))),"Check next follow-up",IF(AND(K90&lt;&gt;"",K90&lt;H90),"Check decision date",IF(AND(L90&lt;&gt;"",L90&lt;H90),"Check last follow-up",IF(AND(M90&lt;&gt;"",M90&lt;H90),"Check next follow-up",IF(OR(J90="Won",J90="Lost",J90="Expired"),IF(K90="","Add decision date","Closed"),IF(K90&lt;&gt;"","Check decision date",IF(AND(O90&lt;&gt;"",TODAY()&gt;O90),"Check expiration",IF(M90="","Schedule follow-up",IF(M90&lt;TODAY(),"Past due",IF(M90=TODAY(),"Due today",IF(M90&lt;=TODAY()+IF(ISNUMBER(Assumptions!$B$3),Assumptions!$B$3,0),"Due soon","Scheduled")))))))))))))))))))</f>
        <v/>
      </c>
    </row>
    <row r="91">
      <c r="A91" s="14" t="n"/>
      <c r="B91" s="14" t="n"/>
      <c r="C91" s="14" t="n"/>
      <c r="D91" s="14" t="n"/>
      <c r="E91" s="14" t="n"/>
      <c r="F91" s="14" t="n"/>
      <c r="G91" s="14" t="n"/>
      <c r="H91" s="15" t="n"/>
      <c r="I91" s="32" t="n"/>
      <c r="J91" s="17" t="n"/>
      <c r="K91" s="15" t="n"/>
      <c r="L91" s="15" t="n"/>
      <c r="M91" s="15" t="n"/>
      <c r="N91" s="18" t="n"/>
      <c r="O91" s="21">
        <f>IF(OR(A91="",H91="",NOT(ISNUMBER(H91)),NOT(ISNUMBER(Assumptions!$B$2))),"",IFERROR(H91+Assumptions!$B$2,""))</f>
        <v/>
      </c>
      <c r="P91" s="22">
        <f>IF(OR(A91="",H91="",NOT(ISNUMBER(H91))),"",IFERROR(MAX(0,IF(AND(OR(J91="Won",J91="Lost",J91="Expired"),K91&lt;&gt;"",ISNUMBER(K91)),K91-H91,TODAY()-H91)),""))</f>
        <v/>
      </c>
      <c r="Q91" s="9">
        <f>IF(A91="","",IF(B91="","Add customer",IF(C91="","Add service site",IF(OR(H91="",NOT(ISNUMBER(H91))),"Add quote date",IF(OR(I91="",NOT(ISNUMBER(I91))),"Add quote amount",IF(J91="","Check status",IF(AND(K91&lt;&gt;"",NOT(ISNUMBER(K91))),"Check decision date",IF(AND(L91&lt;&gt;"",NOT(ISNUMBER(L91))),"Check last follow-up",IF(AND(M91&lt;&gt;"",NOT(ISNUMBER(M91))),"Check next follow-up",IF(AND(K91&lt;&gt;"",K91&lt;H91),"Check decision date",IF(AND(L91&lt;&gt;"",L91&lt;H91),"Check last follow-up",IF(AND(M91&lt;&gt;"",M91&lt;H91),"Check next follow-up",IF(OR(J91="Won",J91="Lost",J91="Expired"),IF(K91="","Add decision date","Closed"),IF(K91&lt;&gt;"","Check decision date",IF(AND(O91&lt;&gt;"",TODAY()&gt;O91),"Check expiration",IF(M91="","Schedule follow-up",IF(M91&lt;TODAY(),"Past due",IF(M91=TODAY(),"Due today",IF(M91&lt;=TODAY()+IF(ISNUMBER(Assumptions!$B$3),Assumptions!$B$3,0),"Due soon","Scheduled")))))))))))))))))))</f>
        <v/>
      </c>
    </row>
    <row r="92">
      <c r="A92" s="14" t="n"/>
      <c r="B92" s="14" t="n"/>
      <c r="C92" s="14" t="n"/>
      <c r="D92" s="14" t="n"/>
      <c r="E92" s="14" t="n"/>
      <c r="F92" s="14" t="n"/>
      <c r="G92" s="14" t="n"/>
      <c r="H92" s="15" t="n"/>
      <c r="I92" s="32" t="n"/>
      <c r="J92" s="17" t="n"/>
      <c r="K92" s="15" t="n"/>
      <c r="L92" s="15" t="n"/>
      <c r="M92" s="15" t="n"/>
      <c r="N92" s="18" t="n"/>
      <c r="O92" s="19">
        <f>IF(OR(A92="",H92="",NOT(ISNUMBER(H92)),NOT(ISNUMBER(Assumptions!$B$2))),"",IFERROR(H92+Assumptions!$B$2,""))</f>
        <v/>
      </c>
      <c r="P92" s="20">
        <f>IF(OR(A92="",H92="",NOT(ISNUMBER(H92))),"",IFERROR(MAX(0,IF(AND(OR(J92="Won",J92="Lost",J92="Expired"),K92&lt;&gt;"",ISNUMBER(K92)),K92-H92,TODAY()-H92)),""))</f>
        <v/>
      </c>
      <c r="Q92" s="6">
        <f>IF(A92="","",IF(B92="","Add customer",IF(C92="","Add service site",IF(OR(H92="",NOT(ISNUMBER(H92))),"Add quote date",IF(OR(I92="",NOT(ISNUMBER(I92))),"Add quote amount",IF(J92="","Check status",IF(AND(K92&lt;&gt;"",NOT(ISNUMBER(K92))),"Check decision date",IF(AND(L92&lt;&gt;"",NOT(ISNUMBER(L92))),"Check last follow-up",IF(AND(M92&lt;&gt;"",NOT(ISNUMBER(M92))),"Check next follow-up",IF(AND(K92&lt;&gt;"",K92&lt;H92),"Check decision date",IF(AND(L92&lt;&gt;"",L92&lt;H92),"Check last follow-up",IF(AND(M92&lt;&gt;"",M92&lt;H92),"Check next follow-up",IF(OR(J92="Won",J92="Lost",J92="Expired"),IF(K92="","Add decision date","Closed"),IF(K92&lt;&gt;"","Check decision date",IF(AND(O92&lt;&gt;"",TODAY()&gt;O92),"Check expiration",IF(M92="","Schedule follow-up",IF(M92&lt;TODAY(),"Past due",IF(M92=TODAY(),"Due today",IF(M92&lt;=TODAY()+IF(ISNUMBER(Assumptions!$B$3),Assumptions!$B$3,0),"Due soon","Scheduled")))))))))))))))))))</f>
        <v/>
      </c>
    </row>
    <row r="93">
      <c r="A93" s="14" t="n"/>
      <c r="B93" s="14" t="n"/>
      <c r="C93" s="14" t="n"/>
      <c r="D93" s="14" t="n"/>
      <c r="E93" s="14" t="n"/>
      <c r="F93" s="14" t="n"/>
      <c r="G93" s="14" t="n"/>
      <c r="H93" s="15" t="n"/>
      <c r="I93" s="32" t="n"/>
      <c r="J93" s="17" t="n"/>
      <c r="K93" s="15" t="n"/>
      <c r="L93" s="15" t="n"/>
      <c r="M93" s="15" t="n"/>
      <c r="N93" s="18" t="n"/>
      <c r="O93" s="21">
        <f>IF(OR(A93="",H93="",NOT(ISNUMBER(H93)),NOT(ISNUMBER(Assumptions!$B$2))),"",IFERROR(H93+Assumptions!$B$2,""))</f>
        <v/>
      </c>
      <c r="P93" s="22">
        <f>IF(OR(A93="",H93="",NOT(ISNUMBER(H93))),"",IFERROR(MAX(0,IF(AND(OR(J93="Won",J93="Lost",J93="Expired"),K93&lt;&gt;"",ISNUMBER(K93)),K93-H93,TODAY()-H93)),""))</f>
        <v/>
      </c>
      <c r="Q93" s="9">
        <f>IF(A93="","",IF(B93="","Add customer",IF(C93="","Add service site",IF(OR(H93="",NOT(ISNUMBER(H93))),"Add quote date",IF(OR(I93="",NOT(ISNUMBER(I93))),"Add quote amount",IF(J93="","Check status",IF(AND(K93&lt;&gt;"",NOT(ISNUMBER(K93))),"Check decision date",IF(AND(L93&lt;&gt;"",NOT(ISNUMBER(L93))),"Check last follow-up",IF(AND(M93&lt;&gt;"",NOT(ISNUMBER(M93))),"Check next follow-up",IF(AND(K93&lt;&gt;"",K93&lt;H93),"Check decision date",IF(AND(L93&lt;&gt;"",L93&lt;H93),"Check last follow-up",IF(AND(M93&lt;&gt;"",M93&lt;H93),"Check next follow-up",IF(OR(J93="Won",J93="Lost",J93="Expired"),IF(K93="","Add decision date","Closed"),IF(K93&lt;&gt;"","Check decision date",IF(AND(O93&lt;&gt;"",TODAY()&gt;O93),"Check expiration",IF(M93="","Schedule follow-up",IF(M93&lt;TODAY(),"Past due",IF(M93=TODAY(),"Due today",IF(M93&lt;=TODAY()+IF(ISNUMBER(Assumptions!$B$3),Assumptions!$B$3,0),"Due soon","Scheduled")))))))))))))))))))</f>
        <v/>
      </c>
    </row>
    <row r="94">
      <c r="A94" s="14" t="n"/>
      <c r="B94" s="14" t="n"/>
      <c r="C94" s="14" t="n"/>
      <c r="D94" s="14" t="n"/>
      <c r="E94" s="14" t="n"/>
      <c r="F94" s="14" t="n"/>
      <c r="G94" s="14" t="n"/>
      <c r="H94" s="15" t="n"/>
      <c r="I94" s="32" t="n"/>
      <c r="J94" s="17" t="n"/>
      <c r="K94" s="15" t="n"/>
      <c r="L94" s="15" t="n"/>
      <c r="M94" s="15" t="n"/>
      <c r="N94" s="18" t="n"/>
      <c r="O94" s="19">
        <f>IF(OR(A94="",H94="",NOT(ISNUMBER(H94)),NOT(ISNUMBER(Assumptions!$B$2))),"",IFERROR(H94+Assumptions!$B$2,""))</f>
        <v/>
      </c>
      <c r="P94" s="20">
        <f>IF(OR(A94="",H94="",NOT(ISNUMBER(H94))),"",IFERROR(MAX(0,IF(AND(OR(J94="Won",J94="Lost",J94="Expired"),K94&lt;&gt;"",ISNUMBER(K94)),K94-H94,TODAY()-H94)),""))</f>
        <v/>
      </c>
      <c r="Q94" s="6">
        <f>IF(A94="","",IF(B94="","Add customer",IF(C94="","Add service site",IF(OR(H94="",NOT(ISNUMBER(H94))),"Add quote date",IF(OR(I94="",NOT(ISNUMBER(I94))),"Add quote amount",IF(J94="","Check status",IF(AND(K94&lt;&gt;"",NOT(ISNUMBER(K94))),"Check decision date",IF(AND(L94&lt;&gt;"",NOT(ISNUMBER(L94))),"Check last follow-up",IF(AND(M94&lt;&gt;"",NOT(ISNUMBER(M94))),"Check next follow-up",IF(AND(K94&lt;&gt;"",K94&lt;H94),"Check decision date",IF(AND(L94&lt;&gt;"",L94&lt;H94),"Check last follow-up",IF(AND(M94&lt;&gt;"",M94&lt;H94),"Check next follow-up",IF(OR(J94="Won",J94="Lost",J94="Expired"),IF(K94="","Add decision date","Closed"),IF(K94&lt;&gt;"","Check decision date",IF(AND(O94&lt;&gt;"",TODAY()&gt;O94),"Check expiration",IF(M94="","Schedule follow-up",IF(M94&lt;TODAY(),"Past due",IF(M94=TODAY(),"Due today",IF(M94&lt;=TODAY()+IF(ISNUMBER(Assumptions!$B$3),Assumptions!$B$3,0),"Due soon","Scheduled")))))))))))))))))))</f>
        <v/>
      </c>
    </row>
    <row r="95">
      <c r="A95" s="14" t="n"/>
      <c r="B95" s="14" t="n"/>
      <c r="C95" s="14" t="n"/>
      <c r="D95" s="14" t="n"/>
      <c r="E95" s="14" t="n"/>
      <c r="F95" s="14" t="n"/>
      <c r="G95" s="14" t="n"/>
      <c r="H95" s="15" t="n"/>
      <c r="I95" s="32" t="n"/>
      <c r="J95" s="17" t="n"/>
      <c r="K95" s="15" t="n"/>
      <c r="L95" s="15" t="n"/>
      <c r="M95" s="15" t="n"/>
      <c r="N95" s="18" t="n"/>
      <c r="O95" s="21">
        <f>IF(OR(A95="",H95="",NOT(ISNUMBER(H95)),NOT(ISNUMBER(Assumptions!$B$2))),"",IFERROR(H95+Assumptions!$B$2,""))</f>
        <v/>
      </c>
      <c r="P95" s="22">
        <f>IF(OR(A95="",H95="",NOT(ISNUMBER(H95))),"",IFERROR(MAX(0,IF(AND(OR(J95="Won",J95="Lost",J95="Expired"),K95&lt;&gt;"",ISNUMBER(K95)),K95-H95,TODAY()-H95)),""))</f>
        <v/>
      </c>
      <c r="Q95" s="9">
        <f>IF(A95="","",IF(B95="","Add customer",IF(C95="","Add service site",IF(OR(H95="",NOT(ISNUMBER(H95))),"Add quote date",IF(OR(I95="",NOT(ISNUMBER(I95))),"Add quote amount",IF(J95="","Check status",IF(AND(K95&lt;&gt;"",NOT(ISNUMBER(K95))),"Check decision date",IF(AND(L95&lt;&gt;"",NOT(ISNUMBER(L95))),"Check last follow-up",IF(AND(M95&lt;&gt;"",NOT(ISNUMBER(M95))),"Check next follow-up",IF(AND(K95&lt;&gt;"",K95&lt;H95),"Check decision date",IF(AND(L95&lt;&gt;"",L95&lt;H95),"Check last follow-up",IF(AND(M95&lt;&gt;"",M95&lt;H95),"Check next follow-up",IF(OR(J95="Won",J95="Lost",J95="Expired"),IF(K95="","Add decision date","Closed"),IF(K95&lt;&gt;"","Check decision date",IF(AND(O95&lt;&gt;"",TODAY()&gt;O95),"Check expiration",IF(M95="","Schedule follow-up",IF(M95&lt;TODAY(),"Past due",IF(M95=TODAY(),"Due today",IF(M95&lt;=TODAY()+IF(ISNUMBER(Assumptions!$B$3),Assumptions!$B$3,0),"Due soon","Scheduled")))))))))))))))))))</f>
        <v/>
      </c>
    </row>
    <row r="96">
      <c r="A96" s="14" t="n"/>
      <c r="B96" s="14" t="n"/>
      <c r="C96" s="14" t="n"/>
      <c r="D96" s="14" t="n"/>
      <c r="E96" s="14" t="n"/>
      <c r="F96" s="14" t="n"/>
      <c r="G96" s="14" t="n"/>
      <c r="H96" s="15" t="n"/>
      <c r="I96" s="32" t="n"/>
      <c r="J96" s="17" t="n"/>
      <c r="K96" s="15" t="n"/>
      <c r="L96" s="15" t="n"/>
      <c r="M96" s="15" t="n"/>
      <c r="N96" s="18" t="n"/>
      <c r="O96" s="19">
        <f>IF(OR(A96="",H96="",NOT(ISNUMBER(H96)),NOT(ISNUMBER(Assumptions!$B$2))),"",IFERROR(H96+Assumptions!$B$2,""))</f>
        <v/>
      </c>
      <c r="P96" s="20">
        <f>IF(OR(A96="",H96="",NOT(ISNUMBER(H96))),"",IFERROR(MAX(0,IF(AND(OR(J96="Won",J96="Lost",J96="Expired"),K96&lt;&gt;"",ISNUMBER(K96)),K96-H96,TODAY()-H96)),""))</f>
        <v/>
      </c>
      <c r="Q96" s="6">
        <f>IF(A96="","",IF(B96="","Add customer",IF(C96="","Add service site",IF(OR(H96="",NOT(ISNUMBER(H96))),"Add quote date",IF(OR(I96="",NOT(ISNUMBER(I96))),"Add quote amount",IF(J96="","Check status",IF(AND(K96&lt;&gt;"",NOT(ISNUMBER(K96))),"Check decision date",IF(AND(L96&lt;&gt;"",NOT(ISNUMBER(L96))),"Check last follow-up",IF(AND(M96&lt;&gt;"",NOT(ISNUMBER(M96))),"Check next follow-up",IF(AND(K96&lt;&gt;"",K96&lt;H96),"Check decision date",IF(AND(L96&lt;&gt;"",L96&lt;H96),"Check last follow-up",IF(AND(M96&lt;&gt;"",M96&lt;H96),"Check next follow-up",IF(OR(J96="Won",J96="Lost",J96="Expired"),IF(K96="","Add decision date","Closed"),IF(K96&lt;&gt;"","Check decision date",IF(AND(O96&lt;&gt;"",TODAY()&gt;O96),"Check expiration",IF(M96="","Schedule follow-up",IF(M96&lt;TODAY(),"Past due",IF(M96=TODAY(),"Due today",IF(M96&lt;=TODAY()+IF(ISNUMBER(Assumptions!$B$3),Assumptions!$B$3,0),"Due soon","Scheduled")))))))))))))))))))</f>
        <v/>
      </c>
    </row>
    <row r="97">
      <c r="A97" s="14" t="n"/>
      <c r="B97" s="14" t="n"/>
      <c r="C97" s="14" t="n"/>
      <c r="D97" s="14" t="n"/>
      <c r="E97" s="14" t="n"/>
      <c r="F97" s="14" t="n"/>
      <c r="G97" s="14" t="n"/>
      <c r="H97" s="15" t="n"/>
      <c r="I97" s="32" t="n"/>
      <c r="J97" s="17" t="n"/>
      <c r="K97" s="15" t="n"/>
      <c r="L97" s="15" t="n"/>
      <c r="M97" s="15" t="n"/>
      <c r="N97" s="18" t="n"/>
      <c r="O97" s="21">
        <f>IF(OR(A97="",H97="",NOT(ISNUMBER(H97)),NOT(ISNUMBER(Assumptions!$B$2))),"",IFERROR(H97+Assumptions!$B$2,""))</f>
        <v/>
      </c>
      <c r="P97" s="22">
        <f>IF(OR(A97="",H97="",NOT(ISNUMBER(H97))),"",IFERROR(MAX(0,IF(AND(OR(J97="Won",J97="Lost",J97="Expired"),K97&lt;&gt;"",ISNUMBER(K97)),K97-H97,TODAY()-H97)),""))</f>
        <v/>
      </c>
      <c r="Q97" s="9">
        <f>IF(A97="","",IF(B97="","Add customer",IF(C97="","Add service site",IF(OR(H97="",NOT(ISNUMBER(H97))),"Add quote date",IF(OR(I97="",NOT(ISNUMBER(I97))),"Add quote amount",IF(J97="","Check status",IF(AND(K97&lt;&gt;"",NOT(ISNUMBER(K97))),"Check decision date",IF(AND(L97&lt;&gt;"",NOT(ISNUMBER(L97))),"Check last follow-up",IF(AND(M97&lt;&gt;"",NOT(ISNUMBER(M97))),"Check next follow-up",IF(AND(K97&lt;&gt;"",K97&lt;H97),"Check decision date",IF(AND(L97&lt;&gt;"",L97&lt;H97),"Check last follow-up",IF(AND(M97&lt;&gt;"",M97&lt;H97),"Check next follow-up",IF(OR(J97="Won",J97="Lost",J97="Expired"),IF(K97="","Add decision date","Closed"),IF(K97&lt;&gt;"","Check decision date",IF(AND(O97&lt;&gt;"",TODAY()&gt;O97),"Check expiration",IF(M97="","Schedule follow-up",IF(M97&lt;TODAY(),"Past due",IF(M97=TODAY(),"Due today",IF(M97&lt;=TODAY()+IF(ISNUMBER(Assumptions!$B$3),Assumptions!$B$3,0),"Due soon","Scheduled")))))))))))))))))))</f>
        <v/>
      </c>
    </row>
    <row r="98">
      <c r="A98" s="14" t="n"/>
      <c r="B98" s="14" t="n"/>
      <c r="C98" s="14" t="n"/>
      <c r="D98" s="14" t="n"/>
      <c r="E98" s="14" t="n"/>
      <c r="F98" s="14" t="n"/>
      <c r="G98" s="14" t="n"/>
      <c r="H98" s="15" t="n"/>
      <c r="I98" s="32" t="n"/>
      <c r="J98" s="17" t="n"/>
      <c r="K98" s="15" t="n"/>
      <c r="L98" s="15" t="n"/>
      <c r="M98" s="15" t="n"/>
      <c r="N98" s="18" t="n"/>
      <c r="O98" s="19">
        <f>IF(OR(A98="",H98="",NOT(ISNUMBER(H98)),NOT(ISNUMBER(Assumptions!$B$2))),"",IFERROR(H98+Assumptions!$B$2,""))</f>
        <v/>
      </c>
      <c r="P98" s="20">
        <f>IF(OR(A98="",H98="",NOT(ISNUMBER(H98))),"",IFERROR(MAX(0,IF(AND(OR(J98="Won",J98="Lost",J98="Expired"),K98&lt;&gt;"",ISNUMBER(K98)),K98-H98,TODAY()-H98)),""))</f>
        <v/>
      </c>
      <c r="Q98" s="6">
        <f>IF(A98="","",IF(B98="","Add customer",IF(C98="","Add service site",IF(OR(H98="",NOT(ISNUMBER(H98))),"Add quote date",IF(OR(I98="",NOT(ISNUMBER(I98))),"Add quote amount",IF(J98="","Check status",IF(AND(K98&lt;&gt;"",NOT(ISNUMBER(K98))),"Check decision date",IF(AND(L98&lt;&gt;"",NOT(ISNUMBER(L98))),"Check last follow-up",IF(AND(M98&lt;&gt;"",NOT(ISNUMBER(M98))),"Check next follow-up",IF(AND(K98&lt;&gt;"",K98&lt;H98),"Check decision date",IF(AND(L98&lt;&gt;"",L98&lt;H98),"Check last follow-up",IF(AND(M98&lt;&gt;"",M98&lt;H98),"Check next follow-up",IF(OR(J98="Won",J98="Lost",J98="Expired"),IF(K98="","Add decision date","Closed"),IF(K98&lt;&gt;"","Check decision date",IF(AND(O98&lt;&gt;"",TODAY()&gt;O98),"Check expiration",IF(M98="","Schedule follow-up",IF(M98&lt;TODAY(),"Past due",IF(M98=TODAY(),"Due today",IF(M98&lt;=TODAY()+IF(ISNUMBER(Assumptions!$B$3),Assumptions!$B$3,0),"Due soon","Scheduled")))))))))))))))))))</f>
        <v/>
      </c>
    </row>
    <row r="99">
      <c r="A99" s="14" t="n"/>
      <c r="B99" s="14" t="n"/>
      <c r="C99" s="14" t="n"/>
      <c r="D99" s="14" t="n"/>
      <c r="E99" s="14" t="n"/>
      <c r="F99" s="14" t="n"/>
      <c r="G99" s="14" t="n"/>
      <c r="H99" s="15" t="n"/>
      <c r="I99" s="32" t="n"/>
      <c r="J99" s="17" t="n"/>
      <c r="K99" s="15" t="n"/>
      <c r="L99" s="15" t="n"/>
      <c r="M99" s="15" t="n"/>
      <c r="N99" s="18" t="n"/>
      <c r="O99" s="21">
        <f>IF(OR(A99="",H99="",NOT(ISNUMBER(H99)),NOT(ISNUMBER(Assumptions!$B$2))),"",IFERROR(H99+Assumptions!$B$2,""))</f>
        <v/>
      </c>
      <c r="P99" s="22">
        <f>IF(OR(A99="",H99="",NOT(ISNUMBER(H99))),"",IFERROR(MAX(0,IF(AND(OR(J99="Won",J99="Lost",J99="Expired"),K99&lt;&gt;"",ISNUMBER(K99)),K99-H99,TODAY()-H99)),""))</f>
        <v/>
      </c>
      <c r="Q99" s="9">
        <f>IF(A99="","",IF(B99="","Add customer",IF(C99="","Add service site",IF(OR(H99="",NOT(ISNUMBER(H99))),"Add quote date",IF(OR(I99="",NOT(ISNUMBER(I99))),"Add quote amount",IF(J99="","Check status",IF(AND(K99&lt;&gt;"",NOT(ISNUMBER(K99))),"Check decision date",IF(AND(L99&lt;&gt;"",NOT(ISNUMBER(L99))),"Check last follow-up",IF(AND(M99&lt;&gt;"",NOT(ISNUMBER(M99))),"Check next follow-up",IF(AND(K99&lt;&gt;"",K99&lt;H99),"Check decision date",IF(AND(L99&lt;&gt;"",L99&lt;H99),"Check last follow-up",IF(AND(M99&lt;&gt;"",M99&lt;H99),"Check next follow-up",IF(OR(J99="Won",J99="Lost",J99="Expired"),IF(K99="","Add decision date","Closed"),IF(K99&lt;&gt;"","Check decision date",IF(AND(O99&lt;&gt;"",TODAY()&gt;O99),"Check expiration",IF(M99="","Schedule follow-up",IF(M99&lt;TODAY(),"Past due",IF(M99=TODAY(),"Due today",IF(M99&lt;=TODAY()+IF(ISNUMBER(Assumptions!$B$3),Assumptions!$B$3,0),"Due soon","Scheduled")))))))))))))))))))</f>
        <v/>
      </c>
    </row>
    <row r="100">
      <c r="A100" s="14" t="n"/>
      <c r="B100" s="14" t="n"/>
      <c r="C100" s="14" t="n"/>
      <c r="D100" s="14" t="n"/>
      <c r="E100" s="14" t="n"/>
      <c r="F100" s="14" t="n"/>
      <c r="G100" s="14" t="n"/>
      <c r="H100" s="15" t="n"/>
      <c r="I100" s="32" t="n"/>
      <c r="J100" s="17" t="n"/>
      <c r="K100" s="15" t="n"/>
      <c r="L100" s="15" t="n"/>
      <c r="M100" s="15" t="n"/>
      <c r="N100" s="18" t="n"/>
      <c r="O100" s="19">
        <f>IF(OR(A100="",H100="",NOT(ISNUMBER(H100)),NOT(ISNUMBER(Assumptions!$B$2))),"",IFERROR(H100+Assumptions!$B$2,""))</f>
        <v/>
      </c>
      <c r="P100" s="20">
        <f>IF(OR(A100="",H100="",NOT(ISNUMBER(H100))),"",IFERROR(MAX(0,IF(AND(OR(J100="Won",J100="Lost",J100="Expired"),K100&lt;&gt;"",ISNUMBER(K100)),K100-H100,TODAY()-H100)),""))</f>
        <v/>
      </c>
      <c r="Q100" s="6">
        <f>IF(A100="","",IF(B100="","Add customer",IF(C100="","Add service site",IF(OR(H100="",NOT(ISNUMBER(H100))),"Add quote date",IF(OR(I100="",NOT(ISNUMBER(I100))),"Add quote amount",IF(J100="","Check status",IF(AND(K100&lt;&gt;"",NOT(ISNUMBER(K100))),"Check decision date",IF(AND(L100&lt;&gt;"",NOT(ISNUMBER(L100))),"Check last follow-up",IF(AND(M100&lt;&gt;"",NOT(ISNUMBER(M100))),"Check next follow-up",IF(AND(K100&lt;&gt;"",K100&lt;H100),"Check decision date",IF(AND(L100&lt;&gt;"",L100&lt;H100),"Check last follow-up",IF(AND(M100&lt;&gt;"",M100&lt;H100),"Check next follow-up",IF(OR(J100="Won",J100="Lost",J100="Expired"),IF(K100="","Add decision date","Closed"),IF(K100&lt;&gt;"","Check decision date",IF(AND(O100&lt;&gt;"",TODAY()&gt;O100),"Check expiration",IF(M100="","Schedule follow-up",IF(M100&lt;TODAY(),"Past due",IF(M100=TODAY(),"Due today",IF(M100&lt;=TODAY()+IF(ISNUMBER(Assumptions!$B$3),Assumptions!$B$3,0),"Due soon","Scheduled")))))))))))))))))))</f>
        <v/>
      </c>
    </row>
    <row r="101">
      <c r="A101" s="14" t="n"/>
      <c r="B101" s="14" t="n"/>
      <c r="C101" s="14" t="n"/>
      <c r="D101" s="14" t="n"/>
      <c r="E101" s="14" t="n"/>
      <c r="F101" s="14" t="n"/>
      <c r="G101" s="14" t="n"/>
      <c r="H101" s="15" t="n"/>
      <c r="I101" s="32" t="n"/>
      <c r="J101" s="17" t="n"/>
      <c r="K101" s="15" t="n"/>
      <c r="L101" s="15" t="n"/>
      <c r="M101" s="15" t="n"/>
      <c r="N101" s="18" t="n"/>
      <c r="O101" s="21">
        <f>IF(OR(A101="",H101="",NOT(ISNUMBER(H101)),NOT(ISNUMBER(Assumptions!$B$2))),"",IFERROR(H101+Assumptions!$B$2,""))</f>
        <v/>
      </c>
      <c r="P101" s="22">
        <f>IF(OR(A101="",H101="",NOT(ISNUMBER(H101))),"",IFERROR(MAX(0,IF(AND(OR(J101="Won",J101="Lost",J101="Expired"),K101&lt;&gt;"",ISNUMBER(K101)),K101-H101,TODAY()-H101)),""))</f>
        <v/>
      </c>
      <c r="Q101" s="9">
        <f>IF(A101="","",IF(B101="","Add customer",IF(C101="","Add service site",IF(OR(H101="",NOT(ISNUMBER(H101))),"Add quote date",IF(OR(I101="",NOT(ISNUMBER(I101))),"Add quote amount",IF(J101="","Check status",IF(AND(K101&lt;&gt;"",NOT(ISNUMBER(K101))),"Check decision date",IF(AND(L101&lt;&gt;"",NOT(ISNUMBER(L101))),"Check last follow-up",IF(AND(M101&lt;&gt;"",NOT(ISNUMBER(M101))),"Check next follow-up",IF(AND(K101&lt;&gt;"",K101&lt;H101),"Check decision date",IF(AND(L101&lt;&gt;"",L101&lt;H101),"Check last follow-up",IF(AND(M101&lt;&gt;"",M101&lt;H101),"Check next follow-up",IF(OR(J101="Won",J101="Lost",J101="Expired"),IF(K101="","Add decision date","Closed"),IF(K101&lt;&gt;"","Check decision date",IF(AND(O101&lt;&gt;"",TODAY()&gt;O101),"Check expiration",IF(M101="","Schedule follow-up",IF(M101&lt;TODAY(),"Past due",IF(M101=TODAY(),"Due today",IF(M101&lt;=TODAY()+IF(ISNUMBER(Assumptions!$B$3),Assumptions!$B$3,0),"Due soon","Scheduled")))))))))))))))))))</f>
        <v/>
      </c>
    </row>
  </sheetData>
  <autoFilter ref="A1:Q101"/>
  <conditionalFormatting sqref="A2:A101">
    <cfRule type="expression" priority="1" dxfId="0" stopIfTrue="1">
      <formula>AND($A2&lt;&gt;"",COUNTIF($A$2:$A$101,$A2)&gt;1)</formula>
    </cfRule>
  </conditionalFormatting>
  <conditionalFormatting sqref="J2:J101">
    <cfRule type="expression" priority="2" dxfId="1" stopIfTrue="1">
      <formula>$J2="Won"</formula>
    </cfRule>
    <cfRule type="expression" priority="3" dxfId="0" stopIfTrue="1">
      <formula>OR($J2="Lost",$J2="Expired")</formula>
    </cfRule>
  </conditionalFormatting>
  <conditionalFormatting sqref="Q2:Q101">
    <cfRule type="expression" priority="4" dxfId="0" stopIfTrue="1">
      <formula>OR($Q2="Past due",$Q2="Check expiration",$Q2="Check status",$Q2="Check decision date",$Q2="Check last follow-up",$Q2="Check next follow-up",$Q2="Add decision date",$Q2="Add quote date",$Q2="Add quote amount",$Q2="Add customer",$Q2="Add service site")</formula>
    </cfRule>
    <cfRule type="expression" priority="5" dxfId="2" stopIfTrue="1">
      <formula>OR($Q2="Due today",$Q2="Due soon",$Q2="Schedule follow-up")</formula>
    </cfRule>
    <cfRule type="expression" priority="6" dxfId="1" stopIfTrue="1">
      <formula>$Q2="Closed"</formula>
    </cfRule>
  </conditionalFormatting>
  <dataValidations count="8">
    <dataValidation sqref="D2:D101" showDropDown="0" showInputMessage="0" showErrorMessage="0" allowBlank="0" errorTitle="Choose a pest concern" error="Choose a value from the editable Assumptions list." promptTitle="Pest concern" prompt="Select the concern used for this fictional quote record." type="list">
      <formula1>Assumptions!$E$2:$E$9</formula1>
    </dataValidation>
    <dataValidation sqref="E2:E101" showDropDown="0" showInputMessage="0" showErrorMessage="0" allowBlank="0" errorTitle="Choose a service" error="Choose a value from the editable Assumptions list." type="list">
      <formula1>Assumptions!$F$2:$F$8</formula1>
    </dataValidation>
    <dataValidation sqref="F2:F101" showDropDown="0" showInputMessage="0" showErrorMessage="0" allowBlank="0" errorTitle="Choose a route" error="Choose a value from the editable Assumptions list." type="list">
      <formula1>Assumptions!$G$2:$G$6</formula1>
    </dataValidation>
    <dataValidation sqref="G2:G101" showDropDown="0" showInputMessage="0" showErrorMessage="0" allowBlank="0" errorTitle="Choose responsibility" error="Choose a value from the editable Assumptions list." type="list">
      <formula1>Assumptions!$H$2:$H$6</formula1>
    </dataValidation>
    <dataValidation sqref="J2:J101" showDropDown="0" showInputMessage="0" showErrorMessage="0" allowBlank="0" errorTitle="Choose a quote status" error="Choose Open, Pending Customer, Won, Lost, or Expired." promptTitle="Quote status" prompt="Update this status after human review." type="list">
      <formula1>Assumptions!$D$2:$D$6</formula1>
    </dataValidation>
    <dataValidation sqref="H2:H101 K2:M101" showDropDown="0" showInputMessage="0" showErrorMessage="0" allowBlank="0" errorTitle="Check date" error="Enter a valid date within the editable Assumptions limits." type="date" operator="between">
      <formula1>Assumptions!$B$5</formula1>
      <formula2>Assumptions!$B$6</formula2>
    </dataValidation>
    <dataValidation sqref="I2:I101" showDropDown="0" showInputMessage="0" showErrorMessage="0" allowBlank="0" errorTitle="Check quote amount" error="Enter an amount from $0.00 through the editable maximum." type="decimal" operator="between">
      <formula1>0</formula1>
      <formula2>Assumptions!$B$4</formula2>
    </dataValidation>
    <dataValidation sqref="N2:N101" showDropDown="0" showInputMessage="0" showErrorMessage="0" allowBlank="0" errorTitle="Check follow-up count" error="Enter a whole number from 0 through the editable maximum." type="whole" operator="between">
      <formula1>0</formula1>
      <formula2>Assumptions!$B$7</formula2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5" customWidth="1" min="3" max="3"/>
    <col width="23" customWidth="1" min="4" max="4"/>
    <col width="34" customWidth="1" min="5" max="5"/>
    <col width="39" customWidth="1" min="6" max="6"/>
    <col width="34" customWidth="1" min="7" max="7"/>
    <col width="29" customWidth="1" min="8" max="8"/>
  </cols>
  <sheetData>
    <row r="1" ht="34" customHeight="1">
      <c r="A1" s="13" t="inlineStr">
        <is>
          <t>Assumption</t>
        </is>
      </c>
      <c r="B1" s="13" t="inlineStr">
        <is>
          <t>Editable Value</t>
        </is>
      </c>
      <c r="C1" s="13" t="inlineStr">
        <is>
          <t>Purpose</t>
        </is>
      </c>
      <c r="D1" s="23" t="inlineStr">
        <is>
          <t>Quote Status Choices</t>
        </is>
      </c>
      <c r="E1" s="23" t="inlineStr">
        <is>
          <t>Pest Concern Choices</t>
        </is>
      </c>
      <c r="F1" s="23" t="inlineStr">
        <is>
          <t>Service Choices</t>
        </is>
      </c>
      <c r="G1" s="23" t="inlineStr">
        <is>
          <t>Route Choices</t>
        </is>
      </c>
      <c r="H1" s="23" t="inlineStr">
        <is>
          <t>Responsibility Choices</t>
        </is>
      </c>
    </row>
    <row r="2">
      <c r="A2" s="24" t="inlineStr">
        <is>
          <t>Quote expiration interval (days)</t>
        </is>
      </c>
      <c r="B2" s="17" t="n">
        <v>30</v>
      </c>
      <c r="C2" s="24" t="inlineStr">
        <is>
          <t>Editable internal assumption; confirm each quote manually.</t>
        </is>
      </c>
      <c r="D2" s="14" t="inlineStr">
        <is>
          <t>Open</t>
        </is>
      </c>
      <c r="E2" s="14" t="inlineStr">
        <is>
          <t>Ant activity (Example)</t>
        </is>
      </c>
      <c r="F2" s="14" t="inlineStr">
        <is>
          <t>Initial assessment (Example)</t>
        </is>
      </c>
      <c r="G2" s="14" t="inlineStr">
        <is>
          <t>Sample Route North (Fictional)</t>
        </is>
      </c>
      <c r="H2" s="14" t="inlineStr">
        <is>
          <t>Avery Quill (Fictional)</t>
        </is>
      </c>
    </row>
    <row r="3">
      <c r="A3" s="25" t="inlineStr">
        <is>
          <t>Due-soon window (days)</t>
        </is>
      </c>
      <c r="B3" s="17" t="n">
        <v>2</v>
      </c>
      <c r="C3" s="25" t="inlineStr">
        <is>
          <t>Days ahead labeled Due soon for human review.</t>
        </is>
      </c>
      <c r="D3" s="14" t="inlineStr">
        <is>
          <t>Pending Customer</t>
        </is>
      </c>
      <c r="E3" s="14" t="inlineStr">
        <is>
          <t>Cockroach activity (Example)</t>
        </is>
      </c>
      <c r="F3" s="14" t="inlineStr">
        <is>
          <t>One-time interior service (Example)</t>
        </is>
      </c>
      <c r="G3" s="14" t="inlineStr">
        <is>
          <t>Sample Route South (Fictional)</t>
        </is>
      </c>
      <c r="H3" s="14" t="inlineStr">
        <is>
          <t>Jordan Vale (Fictional)</t>
        </is>
      </c>
    </row>
    <row r="4">
      <c r="A4" s="24" t="inlineStr">
        <is>
          <t>Maximum quote amount</t>
        </is>
      </c>
      <c r="B4" s="33" t="n">
        <v>50000</v>
      </c>
      <c r="C4" s="24" t="inlineStr">
        <is>
          <t>Upper entry limit used for data consistency.</t>
        </is>
      </c>
      <c r="D4" s="14" t="inlineStr">
        <is>
          <t>Won</t>
        </is>
      </c>
      <c r="E4" s="14" t="inlineStr">
        <is>
          <t>Rodent activity (Example)</t>
        </is>
      </c>
      <c r="F4" s="14" t="inlineStr">
        <is>
          <t>Exterior perimeter service (Example)</t>
        </is>
      </c>
      <c r="G4" s="14" t="inlineStr">
        <is>
          <t>Sample Route East (Fictional)</t>
        </is>
      </c>
      <c r="H4" s="14" t="inlineStr">
        <is>
          <t>Morgan Ember (Fictional)</t>
        </is>
      </c>
    </row>
    <row r="5">
      <c r="A5" s="25" t="inlineStr">
        <is>
          <t>Earliest entry date</t>
        </is>
      </c>
      <c r="B5" s="15" t="n">
        <v>44451</v>
      </c>
      <c r="C5" s="25" t="inlineStr">
        <is>
          <t>Lower date limit used for tracker entries.</t>
        </is>
      </c>
      <c r="D5" s="14" t="inlineStr">
        <is>
          <t>Lost</t>
        </is>
      </c>
      <c r="E5" s="14" t="inlineStr">
        <is>
          <t>Spider activity (Example)</t>
        </is>
      </c>
      <c r="F5" s="14" t="inlineStr">
        <is>
          <t>Recurring general pest service (Example)</t>
        </is>
      </c>
      <c r="G5" s="14" t="inlineStr">
        <is>
          <t>Sample Route West (Fictional)</t>
        </is>
      </c>
      <c r="H5" s="14" t="inlineStr">
        <is>
          <t>Riley North (Fictional)</t>
        </is>
      </c>
    </row>
    <row r="6">
      <c r="A6" s="24" t="inlineStr">
        <is>
          <t>Latest planned date</t>
        </is>
      </c>
      <c r="B6" s="15" t="n">
        <v>48101</v>
      </c>
      <c r="C6" s="24" t="inlineStr">
        <is>
          <t>Upper date limit used for tracker entries.</t>
        </is>
      </c>
      <c r="D6" s="14" t="inlineStr">
        <is>
          <t>Expired</t>
        </is>
      </c>
      <c r="E6" s="14" t="inlineStr">
        <is>
          <t>Stinging insect activity (Example)</t>
        </is>
      </c>
      <c r="F6" s="14" t="inlineStr">
        <is>
          <t>Rodent exclusion estimate (Example)</t>
        </is>
      </c>
      <c r="G6" s="14" t="inlineStr">
        <is>
          <t>Sample Route Central (Fictional)</t>
        </is>
      </c>
      <c r="H6" s="14" t="inlineStr">
        <is>
          <t>Taylor Finch (Fictional)</t>
        </is>
      </c>
    </row>
    <row r="7">
      <c r="A7" s="25" t="inlineStr">
        <is>
          <t>Maximum follow-up count</t>
        </is>
      </c>
      <c r="B7" s="17" t="n">
        <v>100</v>
      </c>
      <c r="C7" s="25" t="inlineStr">
        <is>
          <t>Upper count limit used for data consistency.</t>
        </is>
      </c>
      <c r="D7" s="14" t="n"/>
      <c r="E7" s="14" t="inlineStr">
        <is>
          <t>Stored product pest activity (Example)</t>
        </is>
      </c>
      <c r="F7" s="14" t="inlineStr">
        <is>
          <t>Commercial monitoring service (Example)</t>
        </is>
      </c>
      <c r="G7" s="14" t="n"/>
      <c r="H7" s="14" t="n"/>
    </row>
    <row r="8">
      <c r="D8" s="14" t="n"/>
      <c r="E8" s="14" t="inlineStr">
        <is>
          <t>General pest concern (Example)</t>
        </is>
      </c>
      <c r="F8" s="14" t="inlineStr">
        <is>
          <t>Follow-up inspection (Example)</t>
        </is>
      </c>
      <c r="G8" s="14" t="n"/>
      <c r="H8" s="14" t="n"/>
    </row>
    <row r="9">
      <c r="D9" s="14" t="n"/>
      <c r="E9" s="14" t="inlineStr">
        <is>
          <t>Termite concern (Example)</t>
        </is>
      </c>
      <c r="F9" s="14" t="n"/>
      <c r="G9" s="14" t="n"/>
      <c r="H9" s="14" t="n"/>
    </row>
  </sheetData>
  <dataValidations count="5">
    <dataValidation sqref="B2" showDropDown="0" showInputMessage="0" showErrorMessage="0" allowBlank="0" errorTitle="Check interval" error="Enter a whole number from 1 through 365." promptTitle="Expiration interval" prompt="Enter the internal quote expiration interval in days." type="whole" operator="between">
      <formula1>1</formula1>
      <formula2>365</formula2>
    </dataValidation>
    <dataValidation sqref="B3" showDropDown="0" showInputMessage="0" showErrorMessage="0" allowBlank="0" errorTitle="Check due-soon window" error="Enter a whole number from 0 through 30." promptTitle="Due-soon window" prompt="Enter the number of days ahead to flag for review." type="whole" operator="between">
      <formula1>0</formula1>
      <formula2>30</formula2>
    </dataValidation>
    <dataValidation sqref="B4" showDropDown="0" showInputMessage="0" showErrorMessage="0" allowBlank="0" errorTitle="Check maximum amount" error="Enter an amount from $0.00 through $1,000,000.00." type="decimal" operator="between">
      <formula1>0</formula1>
      <formula2>1000000</formula2>
    </dataValidation>
    <dataValidation sqref="B5:B6" showDropDown="0" showInputMessage="0" showErrorMessage="0" allowBlank="0" errorTitle="Check date limit" error="Enter a valid date within the displayed planning horizon." type="date" operator="between">
      <formula1>DATE(2016,1,1)</formula1>
      <formula2>DATE(2036,12,31)</formula2>
    </dataValidation>
    <dataValidation sqref="B7" showDropDown="0" showInputMessage="0" showErrorMessage="0" allowBlank="0" errorTitle="Check maximum count" error="Enter a whole number from 1 through 1,000." type="whole" operator="between">
      <formula1>1</formula1>
      <formula2>1000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 Example</dc:creator>
  <dc:title xmlns:dc="http://purl.org/dc/elements/1.1/">Pest Control Quote Follow-Up Tracker</dc:title>
  <dc:subject xmlns:dc="http://purl.org/dc/elements/1.1/">Internal quote follow-up scheduling and review</dc:subject>
  <dcterms:created xmlns:dcterms="http://purl.org/dc/terms/" xmlns:xsi="http://www.w3.org/2001/XMLSchema-instance" xsi:type="dcterms:W3CDTF">2026-09-11T05:52:22Z</dcterms:created>
  <dcterms:modified xmlns:dcterms="http://purl.org/dc/terms/" xmlns:xsi="http://www.w3.org/2001/XMLSchema-instance" xsi:type="dcterms:W3CDTF">2026-09-11T05:52:23+00:00Z</dcterms:modified>
</cp:coreProperties>
</file>