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Scope Items" sheetId="3" state="visible" r:id="rId3"/>
    <sheet xmlns:r="http://schemas.openxmlformats.org/officeDocument/2006/relationships" name="Price List" sheetId="4" state="visible" r:id="rId4"/>
  </sheets>
  <definedNames>
    <definedName name="_xlnm.Print_Area" localSheetId="0">'Summary'!$A$1:$B$11</definedName>
    <definedName name="_xlnm.Print_Area" localSheetId="1">'Estimate'!$A$1:$F$18</definedName>
    <definedName name="_xlnm._FilterDatabase" localSheetId="2" hidden="1">'Scope Items'!$A$1:$N$101</definedName>
    <definedName name="_xlnm._FilterDatabase" localSheetId="3" hidden="1">'Price List'!$A$1:$H$101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0.##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4353D"/>
      <sz val="10"/>
    </font>
    <font>
      <name val="Calibri"/>
      <color rgb="0024353D"/>
      <sz val="10"/>
    </font>
    <font>
      <name val="Calibri"/>
      <i val="1"/>
      <color rgb="00596A70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E8EFEC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4" fillId="6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2" fillId="2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165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24353D"/>
        <sz val="10"/>
      </font>
      <fill>
        <patternFill patternType="solid">
          <fgColor rgb="00FFF1C9"/>
        </patternFill>
      </fill>
    </dxf>
    <dxf>
      <font>
        <name val="Calibri"/>
        <i val="1"/>
        <color rgb="00596A70"/>
        <sz val="10"/>
      </font>
      <fill>
        <patternFill patternType="solid">
          <fgColor rgb="00D9D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 ht="28" customHeight="1">
      <c r="A1" s="1" t="inlineStr">
        <is>
          <t>Estimate Decision Summary</t>
        </is>
      </c>
      <c r="B1" s="1" t="inlineStr"/>
    </row>
    <row r="2" ht="24" customHeight="1">
      <c r="A2" s="2" t="inlineStr">
        <is>
          <t>Decision Field</t>
        </is>
      </c>
      <c r="B2" s="2" t="inlineStr">
        <is>
          <t>Current Value</t>
        </is>
      </c>
    </row>
    <row r="3">
      <c r="A3" s="3" t="inlineStr">
        <is>
          <t>Estimate ID</t>
        </is>
      </c>
      <c r="B3" s="4">
        <f>IF('Estimate'!$B$3="","",'Estimate'!$B$3)</f>
        <v/>
      </c>
    </row>
    <row r="4">
      <c r="A4" s="3" t="inlineStr">
        <is>
          <t>Estimate Date</t>
        </is>
      </c>
      <c r="B4" s="5">
        <f>IF('Estimate'!$B$4="","",'Estimate'!$B$4)</f>
        <v/>
      </c>
    </row>
    <row r="5">
      <c r="A5" s="3" t="inlineStr">
        <is>
          <t>Valid Through</t>
        </is>
      </c>
      <c r="B5" s="5">
        <f>IF('Estimate'!$B$6="","",'Estimate'!$B$6)</f>
        <v/>
      </c>
    </row>
    <row r="6">
      <c r="A6" s="3" t="inlineStr">
        <is>
          <t>Included Lines</t>
        </is>
      </c>
      <c r="B6" s="6">
        <f>'Estimate'!$F$3</f>
        <v/>
      </c>
    </row>
    <row r="7">
      <c r="A7" s="3" t="inlineStr">
        <is>
          <t>Line Alerts</t>
        </is>
      </c>
      <c r="B7" s="6">
        <f>'Estimate'!$F$4</f>
        <v/>
      </c>
    </row>
    <row r="8">
      <c r="A8" s="3" t="inlineStr">
        <is>
          <t>Scope Subtotal</t>
        </is>
      </c>
      <c r="B8" s="7">
        <f>IF('Estimate'!$F$5="","",'Estimate'!$F$5)</f>
        <v/>
      </c>
    </row>
    <row r="9">
      <c r="A9" s="3" t="inlineStr">
        <is>
          <t>Estimated Price</t>
        </is>
      </c>
      <c r="B9" s="7">
        <f>IF('Estimate'!$F$9="","",'Estimate'!$F$9)</f>
        <v/>
      </c>
    </row>
    <row r="10">
      <c r="A10" s="3" t="inlineStr">
        <is>
          <t>Estimate Status</t>
        </is>
      </c>
      <c r="B10" s="4">
        <f>'Estimate'!$F$10</f>
        <v/>
      </c>
    </row>
    <row r="11" ht="42" customHeight="1">
      <c r="A11" s="3" t="inlineStr">
        <is>
          <t>Purpose</t>
        </is>
      </c>
      <c r="B11" s="8" t="inlineStr">
        <is>
          <t>Internal decision snapshot for one fictional estimate. Review all line alerts before using the proposed price.</t>
        </is>
      </c>
    </row>
  </sheetData>
  <conditionalFormatting sqref="B10">
    <cfRule type="expression" priority="1" dxfId="0">
      <formula>$B$10="Ready to review"</formula>
    </cfRule>
    <cfRule type="expression" priority="2" dxfId="1">
      <formula>OR($B$10="Review line alerts",$B$10="Estimate expired")</formula>
    </cfRule>
    <cfRule type="expression" priority="3" dxfId="2">
      <formula>OR($B$10="Complete estimate header",$B$10="Add scope items")</formula>
    </cfRule>
  </conditionalFormatting>
  <pageMargins left="0.35" right="0.35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F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2" customWidth="1" min="2" max="2"/>
    <col width="3" customWidth="1" min="3" max="3"/>
    <col width="3" customWidth="1" min="4" max="4"/>
    <col width="24" customWidth="1" min="5" max="5"/>
    <col width="21" customWidth="1" min="6" max="6"/>
  </cols>
  <sheetData>
    <row r="1" ht="30" customHeight="1">
      <c r="A1" s="9" t="inlineStr">
        <is>
          <t>Rodent Exclusion Estimate</t>
        </is>
      </c>
      <c r="B1" s="34" t="n"/>
      <c r="C1" s="34" t="n"/>
      <c r="D1" s="34" t="n"/>
      <c r="E1" s="34" t="n"/>
      <c r="F1" s="35" t="n"/>
    </row>
    <row r="2">
      <c r="A2" s="2" t="inlineStr">
        <is>
          <t>Estimate Details</t>
        </is>
      </c>
      <c r="B2" s="2" t="inlineStr">
        <is>
          <t>Entry</t>
        </is>
      </c>
      <c r="E2" s="2" t="inlineStr">
        <is>
          <t>Pricing Summary</t>
        </is>
      </c>
      <c r="F2" s="2" t="inlineStr">
        <is>
          <t>Amount or Status</t>
        </is>
      </c>
    </row>
    <row r="3">
      <c r="A3" s="3" t="inlineStr">
        <is>
          <t>Estimate ID</t>
        </is>
      </c>
      <c r="B3" s="11" t="inlineStr">
        <is>
          <t>RX-FIC-260911-01</t>
        </is>
      </c>
      <c r="E3" s="3" t="inlineStr">
        <is>
          <t>Included Lines</t>
        </is>
      </c>
      <c r="F3" s="12">
        <f>COUNTIF('Scope Items'!$B$2:$B$101,"Yes")</f>
        <v/>
      </c>
    </row>
    <row r="4">
      <c r="A4" s="3" t="inlineStr">
        <is>
          <t>Estimate Date</t>
        </is>
      </c>
      <c r="B4" s="13" t="n">
        <v>46276</v>
      </c>
      <c r="E4" s="3" t="inlineStr">
        <is>
          <t>Line Alerts</t>
        </is>
      </c>
      <c r="F4" s="12">
        <f>COUNTIFS('Scope Items'!$B$2:$B$101,"Yes",'Scope Items'!$N$2:$N$101,"&lt;&gt;Ready")</f>
        <v/>
      </c>
    </row>
    <row r="5">
      <c r="A5" s="3" t="inlineStr">
        <is>
          <t>Valid for Days</t>
        </is>
      </c>
      <c r="B5" s="14" t="n">
        <v>30</v>
      </c>
      <c r="E5" s="3" t="inlineStr">
        <is>
          <t>Scope Subtotal</t>
        </is>
      </c>
      <c r="F5" s="15">
        <f>IF(F3=0,"",SUM('Scope Items'!$L$2:$L$101))</f>
        <v/>
      </c>
    </row>
    <row r="6">
      <c r="A6" s="3" t="inlineStr">
        <is>
          <t>Valid Through</t>
        </is>
      </c>
      <c r="B6" s="16">
        <f>IF(OR(B4="",B5=""),"",B4+B5)</f>
        <v/>
      </c>
      <c r="E6" s="3" t="inlineStr">
        <is>
          <t>Base Mobilization Fee</t>
        </is>
      </c>
      <c r="F6" s="15">
        <f>IF(F3=0,"",$B$10)</f>
        <v/>
      </c>
    </row>
    <row r="7">
      <c r="A7" s="3" t="inlineStr">
        <is>
          <t>Prepared By</t>
        </is>
      </c>
      <c r="B7" s="11" t="inlineStr">
        <is>
          <t>Jordan Lee (Fictional)</t>
        </is>
      </c>
      <c r="E7" s="3" t="inlineStr">
        <is>
          <t>Pricing Buffer</t>
        </is>
      </c>
      <c r="F7" s="15">
        <f>IF(F3=0,"",(F5+F6)*$B$11)</f>
        <v/>
      </c>
    </row>
    <row r="8">
      <c r="A8" s="3" t="inlineStr">
        <is>
          <t>Prospect Name</t>
        </is>
      </c>
      <c r="B8" s="11" t="inlineStr">
        <is>
          <t>Sample Property Group (Fictional)</t>
        </is>
      </c>
      <c r="E8" s="3" t="inlineStr">
        <is>
          <t>Discount</t>
        </is>
      </c>
      <c r="F8" s="15">
        <f>IF(F3=0,"",(F5+F6+F7)*$B$12)</f>
        <v/>
      </c>
    </row>
    <row r="9" ht="34" customHeight="1">
      <c r="A9" s="3" t="inlineStr">
        <is>
          <t>Service Site</t>
        </is>
      </c>
      <c r="B9" s="11" t="inlineStr">
        <is>
          <t>100 Example Parkway, Sampletown, TX 75001 (Fictional)</t>
        </is>
      </c>
      <c r="E9" s="3" t="inlineStr">
        <is>
          <t>Estimated Price</t>
        </is>
      </c>
      <c r="F9" s="15">
        <f>IF(OR(F3=0,F4&gt;0),"",F5+F6+F7-F8)</f>
        <v/>
      </c>
    </row>
    <row r="10">
      <c r="A10" s="3" t="inlineStr">
        <is>
          <t>Base Mobilization Fee</t>
        </is>
      </c>
      <c r="B10" s="17" t="n">
        <v>125</v>
      </c>
      <c r="E10" s="3" t="inlineStr">
        <is>
          <t>Estimate Status</t>
        </is>
      </c>
      <c r="F10" s="18">
        <f>IF(OR($B$3="",$B$4=""),"Complete estimate header",IF(F3=0,"Add scope items",IF(F4&gt;0,"Review line alerts",IF(AND($B$6&lt;&gt;"",$B$6&lt;TODAY()),"Estimate expired","Ready to review"))))</f>
        <v/>
      </c>
    </row>
    <row r="11">
      <c r="A11" s="3" t="inlineStr">
        <is>
          <t>Pricing Buffer %</t>
        </is>
      </c>
      <c r="B11" s="36" t="n">
        <v>0.05</v>
      </c>
    </row>
    <row r="12">
      <c r="A12" s="3" t="inlineStr">
        <is>
          <t>Discount %</t>
        </is>
      </c>
      <c r="B12" s="36" t="n">
        <v>0</v>
      </c>
    </row>
    <row r="13" ht="34" customHeight="1">
      <c r="A13" s="3" t="inlineStr">
        <is>
          <t>Internal Estimate Note</t>
        </is>
      </c>
      <c r="B13" s="11" t="inlineStr">
        <is>
          <t>Fictional sample for workbook testing.</t>
        </is>
      </c>
      <c r="E13" s="2" t="inlineStr">
        <is>
          <t>Category Breakdown</t>
        </is>
      </c>
      <c r="F13" s="2" t="inlineStr">
        <is>
          <t>Amount</t>
        </is>
      </c>
    </row>
    <row r="14">
      <c r="A14" s="20" t="inlineStr">
        <is>
          <t>Estimate Use Note</t>
        </is>
      </c>
      <c r="B14" s="20" t="inlineStr"/>
      <c r="E14" s="3" t="inlineStr">
        <is>
          <t>Entry Point</t>
        </is>
      </c>
      <c r="F14" s="15">
        <f>IF($F$3=0,"",SUMIF('Scope Items'!$E$2:$E$101,E14,'Scope Items'!$L$2:$L$101))</f>
        <v/>
      </c>
    </row>
    <row r="15" ht="42" customHeight="1">
      <c r="A15" s="3" t="inlineStr">
        <is>
          <t>Notice</t>
        </is>
      </c>
      <c r="B15" s="21" t="inlineStr">
        <is>
          <t>Internal pricing worksheet. Taxes are not calculated. All included sample information is fictional.</t>
        </is>
      </c>
      <c r="E15" s="3" t="inlineStr">
        <is>
          <t>Material</t>
        </is>
      </c>
      <c r="F15" s="15">
        <f>IF($F$3=0,"",SUMIF('Scope Items'!$E$2:$E$101,E15,'Scope Items'!$L$2:$L$101))</f>
        <v/>
      </c>
    </row>
    <row r="16">
      <c r="E16" s="3" t="inlineStr">
        <is>
          <t>Access Effort</t>
        </is>
      </c>
      <c r="F16" s="15">
        <f>IF($F$3=0,"",SUMIF('Scope Items'!$E$2:$E$101,E16,'Scope Items'!$L$2:$L$101))</f>
        <v/>
      </c>
    </row>
    <row r="17">
      <c r="E17" s="3" t="inlineStr">
        <is>
          <t>Device</t>
        </is>
      </c>
      <c r="F17" s="15">
        <f>IF($F$3=0,"",SUMIF('Scope Items'!$E$2:$E$101,E17,'Scope Items'!$L$2:$L$101))</f>
        <v/>
      </c>
    </row>
    <row r="18">
      <c r="E18" s="3" t="inlineStr">
        <is>
          <t>Follow-Up</t>
        </is>
      </c>
      <c r="F18" s="15">
        <f>IF($F$3=0,"",SUMIF('Scope Items'!$E$2:$E$101,E18,'Scope Items'!$L$2:$L$101))</f>
        <v/>
      </c>
    </row>
  </sheetData>
  <mergeCells count="1">
    <mergeCell ref="A1:F1"/>
  </mergeCells>
  <conditionalFormatting sqref="B3:B4">
    <cfRule type="expression" priority="1" dxfId="2">
      <formula>B3=""</formula>
    </cfRule>
  </conditionalFormatting>
  <conditionalFormatting sqref="B6">
    <cfRule type="expression" priority="2" dxfId="1">
      <formula>AND(ISNUMBER(B6),B6&lt;TODAY())</formula>
    </cfRule>
  </conditionalFormatting>
  <conditionalFormatting sqref="F4">
    <cfRule type="expression" priority="3" dxfId="1">
      <formula>F4&gt;0</formula>
    </cfRule>
  </conditionalFormatting>
  <conditionalFormatting sqref="F9">
    <cfRule type="expression" priority="4" dxfId="0">
      <formula>AND($F$10="Ready to review",ISNUMBER($F$9))</formula>
    </cfRule>
  </conditionalFormatting>
  <conditionalFormatting sqref="F10">
    <cfRule type="expression" priority="5" dxfId="0">
      <formula>$F$10="Ready to review"</formula>
    </cfRule>
    <cfRule type="expression" priority="6" dxfId="1">
      <formula>OR($F$10="Review line alerts",$F$10="Estimate expired")</formula>
    </cfRule>
    <cfRule type="expression" priority="7" dxfId="2">
      <formula>OR($F$10="Complete estimate header",$F$10="Add scope items")</formula>
    </cfRule>
  </conditionalFormatting>
  <dataValidations count="7">
    <dataValidation sqref="B3" showDropDown="0" showInputMessage="0" showErrorMessage="0" allowBlank="0" errorTitle="Invalid Estimate ID" error="Enter 1 to 30 characters, or leave the cell blank." type="textLength" errorStyle="stop" operator="between">
      <formula1>1</formula1>
      <formula2>30</formula2>
    </dataValidation>
    <dataValidation sqref="B4" showDropDown="0" showInputMessage="0" showErrorMessage="0" allowBlank="0" errorTitle="Invalid Estimate Date" error="Enter a date from 01/01/2020 through 12/31/2100." type="date" errorStyle="stop" operator="between">
      <formula1>DATE(2020,1,1)</formula1>
      <formula2>DATE(2100,12,31)</formula2>
    </dataValidation>
    <dataValidation sqref="B5" showDropDown="0" showInputMessage="0" showErrorMessage="0" allowBlank="0" errorTitle="Invalid Validity Period" error="Enter a whole number from 1 through 180." type="whole" errorStyle="stop" operator="between">
      <formula1>1</formula1>
      <formula2>180</formula2>
    </dataValidation>
    <dataValidation sqref="B7:B9" showDropDown="0" showInputMessage="0" showErrorMessage="0" allowBlank="0" errorTitle="Text Is Too Long" error="Enter no more than 100 characters." type="textLength" errorStyle="stop" operator="lessThanOrEqual">
      <formula1>100</formula1>
    </dataValidation>
    <dataValidation sqref="B10" showDropDown="0" showInputMessage="0" showErrorMessage="0" allowBlank="0" errorTitle="Invalid Mobilization Fee" error="Enter an amount from $0.00 through $100,000.00." type="decimal" errorStyle="stop" operator="between">
      <formula1>0</formula1>
      <formula2>100000</formula2>
    </dataValidation>
    <dataValidation sqref="B11:B12" showDropDown="0" showInputMessage="1" showErrorMessage="0" allowBlank="0" errorTitle="Invalid Percentage" error="Enter a percentage from 0% through 50%." promptTitle="Percentage Entry" prompt="Enter a percentage between 0% and 50%." type="decimal" errorStyle="stop" operator="between">
      <formula1>0</formula1>
      <formula2>0.5</formula2>
    </dataValidation>
    <dataValidation sqref="B13" showDropDown="0" showInputMessage="0" showErrorMessage="0" allowBlank="0" errorTitle="Note Is Too Long" error="Enter no more than 250 characters." type="textLength" errorStyle="stop" operator="lessThanOrEqual">
      <formula1>250</formula1>
    </dataValidation>
  </dataValidations>
  <pageMargins left="0.3" right="0.3" top="0.45" bottom="0.45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25" customWidth="1" min="3" max="3"/>
    <col width="15" customWidth="1" min="4" max="4"/>
    <col width="17" customWidth="1" min="5" max="5"/>
    <col width="31" customWidth="1" min="6" max="6"/>
    <col width="11" customWidth="1" min="7" max="7"/>
    <col width="14" customWidth="1" min="8" max="8"/>
    <col width="18" customWidth="1" min="9" max="9"/>
    <col width="18" customWidth="1" min="10" max="10"/>
    <col width="17" customWidth="1" min="11" max="11"/>
    <col width="15" customWidth="1" min="12" max="12"/>
    <col width="29" customWidth="1" min="13" max="13"/>
    <col width="20" customWidth="1" min="14" max="14"/>
    <col hidden="1" width="13" customWidth="1" min="15" max="15"/>
  </cols>
  <sheetData>
    <row r="1" ht="38" customHeight="1">
      <c r="A1" s="22" t="inlineStr">
        <is>
          <t>Line #</t>
        </is>
      </c>
      <c r="B1" s="22" t="inlineStr">
        <is>
          <t>Include?</t>
        </is>
      </c>
      <c r="C1" s="22" t="inlineStr">
        <is>
          <t>Area / Location</t>
        </is>
      </c>
      <c r="D1" s="22" t="inlineStr">
        <is>
          <t>Item Code</t>
        </is>
      </c>
      <c r="E1" s="22" t="inlineStr">
        <is>
          <t>Category</t>
        </is>
      </c>
      <c r="F1" s="22" t="inlineStr">
        <is>
          <t>Scope Description</t>
        </is>
      </c>
      <c r="G1" s="22" t="inlineStr">
        <is>
          <t>Quantity</t>
        </is>
      </c>
      <c r="H1" s="22" t="inlineStr">
        <is>
          <t>Unit</t>
        </is>
      </c>
      <c r="I1" s="22" t="inlineStr">
        <is>
          <t>Standard Unit Price</t>
        </is>
      </c>
      <c r="J1" s="22" t="inlineStr">
        <is>
          <t>Override Unit Price</t>
        </is>
      </c>
      <c r="K1" s="22" t="inlineStr">
        <is>
          <t>Applied Unit Price</t>
        </is>
      </c>
      <c r="L1" s="22" t="inlineStr">
        <is>
          <t>Line Total</t>
        </is>
      </c>
      <c r="M1" s="22" t="inlineStr">
        <is>
          <t>Line Notes</t>
        </is>
      </c>
      <c r="N1" s="22" t="inlineStr">
        <is>
          <t>Line Alert</t>
        </is>
      </c>
      <c r="O1" s="23" t="inlineStr">
        <is>
          <t>Item Code List</t>
        </is>
      </c>
    </row>
    <row r="2">
      <c r="A2" s="24">
        <f>ROW()-1</f>
        <v/>
      </c>
      <c r="B2" s="25" t="inlineStr">
        <is>
          <t>Yes</t>
        </is>
      </c>
      <c r="C2" s="26" t="inlineStr">
        <is>
          <t>Garage lower corner</t>
        </is>
      </c>
      <c r="D2" s="25" t="inlineStr">
        <is>
          <t>EP-SM</t>
        </is>
      </c>
      <c r="E2" s="24">
        <f>IF(OR($B2&lt;&gt;"Yes",$D2=""),"",IFERROR(VLOOKUP($D2,'Price List'!$A$2:$H$101,3,FALSE),""))</f>
        <v/>
      </c>
      <c r="F2" s="27">
        <f>IF(OR($B2&lt;&gt;"Yes",$D2=""),"",IFERROR(VLOOKUP($D2,'Price List'!$A$2:$H$101,4,FALSE),""))</f>
        <v/>
      </c>
      <c r="G2" s="37" t="n">
        <v>3</v>
      </c>
      <c r="H2" s="24">
        <f>IF(OR($B2&lt;&gt;"Yes",$D2=""),"",IFERROR(VLOOKUP($D2,'Price List'!$A$2:$H$101,5,FALSE),""))</f>
        <v/>
      </c>
      <c r="I2" s="29">
        <f>IF(OR($B2&lt;&gt;"Yes",$D2=""),"",IFERROR(VLOOKUP($D2,'Price List'!$A$2:$H$101,6,FALSE),""))</f>
        <v/>
      </c>
      <c r="J2" s="30" t="n"/>
      <c r="K2" s="29">
        <f>IF(OR($B2&lt;&gt;"Yes",$D2=""),"",IF($J2&lt;&gt;"",$J2,IFERROR(VLOOKUP($D2,'Price List'!$A$2:$H$101,6,FALSE),"")))</f>
        <v/>
      </c>
      <c r="L2" s="29">
        <f>IF(OR($B2&lt;&gt;"Yes",NOT(ISNUMBER($G2)),NOT(ISNUMBER($K2))),"",IFERROR($G2*$K2,""))</f>
        <v/>
      </c>
      <c r="M2" s="11" t="inlineStr">
        <is>
          <t>Three fictional openings</t>
        </is>
      </c>
      <c r="N2" s="24">
        <f>IF($B2="","",IF($B2="No","Excluded",IF($D2="","Missing item code",IFERROR(IF(VLOOKUP($D2,'Price List'!$A$2:$H$101,8,FALSE)="Inactive","Inactive code",IF(VLOOKUP($D2,'Price List'!$A$2:$H$101,8,FALSE)&lt;&gt;"Ready","Check Price List",IF(NOT(ISNUMBER($G2)),"Check quantity",IF($G2&lt;=0,"Check quantity",IF(NOT(ISNUMBER($K2)),"Check unit price",IF($K2&lt;=0,"Check unit price","Ready")))))),"Code not found"))))</f>
        <v/>
      </c>
      <c r="O2">
        <f>'Price List'!A2</f>
        <v/>
      </c>
    </row>
    <row r="3">
      <c r="A3" s="31">
        <f>ROW()-1</f>
        <v/>
      </c>
      <c r="B3" s="25" t="inlineStr">
        <is>
          <t>Yes</t>
        </is>
      </c>
      <c r="C3" s="26" t="inlineStr">
        <is>
          <t>Rear utility opening</t>
        </is>
      </c>
      <c r="D3" s="25" t="inlineStr">
        <is>
          <t>EP-LG</t>
        </is>
      </c>
      <c r="E3" s="31">
        <f>IF(OR($B3&lt;&gt;"Yes",$D3=""),"",IFERROR(VLOOKUP($D3,'Price List'!$A$2:$H$101,3,FALSE),""))</f>
        <v/>
      </c>
      <c r="F3" s="32">
        <f>IF(OR($B3&lt;&gt;"Yes",$D3=""),"",IFERROR(VLOOKUP($D3,'Price List'!$A$2:$H$101,4,FALSE),""))</f>
        <v/>
      </c>
      <c r="G3" s="37" t="n">
        <v>1</v>
      </c>
      <c r="H3" s="31">
        <f>IF(OR($B3&lt;&gt;"Yes",$D3=""),"",IFERROR(VLOOKUP($D3,'Price List'!$A$2:$H$101,5,FALSE),""))</f>
        <v/>
      </c>
      <c r="I3" s="33">
        <f>IF(OR($B3&lt;&gt;"Yes",$D3=""),"",IFERROR(VLOOKUP($D3,'Price List'!$A$2:$H$101,6,FALSE),""))</f>
        <v/>
      </c>
      <c r="J3" s="30" t="n"/>
      <c r="K3" s="33">
        <f>IF(OR($B3&lt;&gt;"Yes",$D3=""),"",IF($J3&lt;&gt;"",$J3,IFERROR(VLOOKUP($D3,'Price List'!$A$2:$H$101,6,FALSE),"")))</f>
        <v/>
      </c>
      <c r="L3" s="33">
        <f>IF(OR($B3&lt;&gt;"Yes",NOT(ISNUMBER($G3)),NOT(ISNUMBER($K3))),"",IFERROR($G3*$K3,""))</f>
        <v/>
      </c>
      <c r="M3" s="11" t="inlineStr">
        <is>
          <t>Fictional larger opening</t>
        </is>
      </c>
      <c r="N3" s="31">
        <f>IF($B3="","",IF($B3="No","Excluded",IF($D3="","Missing item code",IFERROR(IF(VLOOKUP($D3,'Price List'!$A$2:$H$101,8,FALSE)="Inactive","Inactive code",IF(VLOOKUP($D3,'Price List'!$A$2:$H$101,8,FALSE)&lt;&gt;"Ready","Check Price List",IF(NOT(ISNUMBER($G3)),"Check quantity",IF($G3&lt;=0,"Check quantity",IF(NOT(ISNUMBER($K3)),"Check unit price",IF($K3&lt;=0,"Check unit price","Ready")))))),"Code not found"))))</f>
        <v/>
      </c>
      <c r="O3">
        <f>'Price List'!A3</f>
        <v/>
      </c>
    </row>
    <row r="4">
      <c r="A4" s="24">
        <f>ROW()-1</f>
        <v/>
      </c>
      <c r="B4" s="25" t="inlineStr">
        <is>
          <t>Yes</t>
        </is>
      </c>
      <c r="C4" s="26" t="inlineStr">
        <is>
          <t>Foundation perimeter</t>
        </is>
      </c>
      <c r="D4" s="25" t="inlineStr">
        <is>
          <t>MAT-MESH</t>
        </is>
      </c>
      <c r="E4" s="24">
        <f>IF(OR($B4&lt;&gt;"Yes",$D4=""),"",IFERROR(VLOOKUP($D4,'Price List'!$A$2:$H$101,3,FALSE),""))</f>
        <v/>
      </c>
      <c r="F4" s="27">
        <f>IF(OR($B4&lt;&gt;"Yes",$D4=""),"",IFERROR(VLOOKUP($D4,'Price List'!$A$2:$H$101,4,FALSE),""))</f>
        <v/>
      </c>
      <c r="G4" s="37" t="n">
        <v>24</v>
      </c>
      <c r="H4" s="24">
        <f>IF(OR($B4&lt;&gt;"Yes",$D4=""),"",IFERROR(VLOOKUP($D4,'Price List'!$A$2:$H$101,5,FALSE),""))</f>
        <v/>
      </c>
      <c r="I4" s="29">
        <f>IF(OR($B4&lt;&gt;"Yes",$D4=""),"",IFERROR(VLOOKUP($D4,'Price List'!$A$2:$H$101,6,FALSE),""))</f>
        <v/>
      </c>
      <c r="J4" s="30" t="n"/>
      <c r="K4" s="29">
        <f>IF(OR($B4&lt;&gt;"Yes",$D4=""),"",IF($J4&lt;&gt;"",$J4,IFERROR(VLOOKUP($D4,'Price List'!$A$2:$H$101,6,FALSE),"")))</f>
        <v/>
      </c>
      <c r="L4" s="29">
        <f>IF(OR($B4&lt;&gt;"Yes",NOT(ISNUMBER($G4)),NOT(ISNUMBER($K4))),"",IFERROR($G4*$K4,""))</f>
        <v/>
      </c>
      <c r="M4" s="11" t="inlineStr">
        <is>
          <t>Fictional measured length</t>
        </is>
      </c>
      <c r="N4" s="24">
        <f>IF($B4="","",IF($B4="No","Excluded",IF($D4="","Missing item code",IFERROR(IF(VLOOKUP($D4,'Price List'!$A$2:$H$101,8,FALSE)="Inactive","Inactive code",IF(VLOOKUP($D4,'Price List'!$A$2:$H$101,8,FALSE)&lt;&gt;"Ready","Check Price List",IF(NOT(ISNUMBER($G4)),"Check quantity",IF($G4&lt;=0,"Check quantity",IF(NOT(ISNUMBER($K4)),"Check unit price",IF($K4&lt;=0,"Check unit price","Ready")))))),"Code not found"))))</f>
        <v/>
      </c>
      <c r="O4">
        <f>'Price List'!A4</f>
        <v/>
      </c>
    </row>
    <row r="5">
      <c r="A5" s="31">
        <f>ROW()-1</f>
        <v/>
      </c>
      <c r="B5" s="25" t="inlineStr">
        <is>
          <t>Yes</t>
        </is>
      </c>
      <c r="C5" s="26" t="inlineStr">
        <is>
          <t>Roofline edge</t>
        </is>
      </c>
      <c r="D5" s="25" t="inlineStr">
        <is>
          <t>MAT-FLASH</t>
        </is>
      </c>
      <c r="E5" s="31">
        <f>IF(OR($B5&lt;&gt;"Yes",$D5=""),"",IFERROR(VLOOKUP($D5,'Price List'!$A$2:$H$101,3,FALSE),""))</f>
        <v/>
      </c>
      <c r="F5" s="32">
        <f>IF(OR($B5&lt;&gt;"Yes",$D5=""),"",IFERROR(VLOOKUP($D5,'Price List'!$A$2:$H$101,4,FALSE),""))</f>
        <v/>
      </c>
      <c r="G5" s="37" t="n">
        <v>12</v>
      </c>
      <c r="H5" s="31">
        <f>IF(OR($B5&lt;&gt;"Yes",$D5=""),"",IFERROR(VLOOKUP($D5,'Price List'!$A$2:$H$101,5,FALSE),""))</f>
        <v/>
      </c>
      <c r="I5" s="33">
        <f>IF(OR($B5&lt;&gt;"Yes",$D5=""),"",IFERROR(VLOOKUP($D5,'Price List'!$A$2:$H$101,6,FALSE),""))</f>
        <v/>
      </c>
      <c r="J5" s="30" t="n"/>
      <c r="K5" s="33">
        <f>IF(OR($B5&lt;&gt;"Yes",$D5=""),"",IF($J5&lt;&gt;"",$J5,IFERROR(VLOOKUP($D5,'Price List'!$A$2:$H$101,6,FALSE),"")))</f>
        <v/>
      </c>
      <c r="L5" s="33">
        <f>IF(OR($B5&lt;&gt;"Yes",NOT(ISNUMBER($G5)),NOT(ISNUMBER($K5))),"",IFERROR($G5*$K5,""))</f>
        <v/>
      </c>
      <c r="M5" s="11" t="inlineStr">
        <is>
          <t>Fictional measured length</t>
        </is>
      </c>
      <c r="N5" s="31">
        <f>IF($B5="","",IF($B5="No","Excluded",IF($D5="","Missing item code",IFERROR(IF(VLOOKUP($D5,'Price List'!$A$2:$H$101,8,FALSE)="Inactive","Inactive code",IF(VLOOKUP($D5,'Price List'!$A$2:$H$101,8,FALSE)&lt;&gt;"Ready","Check Price List",IF(NOT(ISNUMBER($G5)),"Check quantity",IF($G5&lt;=0,"Check quantity",IF(NOT(ISNUMBER($K5)),"Check unit price",IF($K5&lt;=0,"Check unit price","Ready")))))),"Code not found"))))</f>
        <v/>
      </c>
      <c r="O5">
        <f>'Price List'!A5</f>
        <v/>
      </c>
    </row>
    <row r="6">
      <c r="A6" s="24">
        <f>ROW()-1</f>
        <v/>
      </c>
      <c r="B6" s="25" t="inlineStr">
        <is>
          <t>Yes</t>
        </is>
      </c>
      <c r="C6" s="26" t="inlineStr">
        <is>
          <t>Multiple openings</t>
        </is>
      </c>
      <c r="D6" s="25" t="inlineStr">
        <is>
          <t>MAT-SEAL</t>
        </is>
      </c>
      <c r="E6" s="24">
        <f>IF(OR($B6&lt;&gt;"Yes",$D6=""),"",IFERROR(VLOOKUP($D6,'Price List'!$A$2:$H$101,3,FALSE),""))</f>
        <v/>
      </c>
      <c r="F6" s="27">
        <f>IF(OR($B6&lt;&gt;"Yes",$D6=""),"",IFERROR(VLOOKUP($D6,'Price List'!$A$2:$H$101,4,FALSE),""))</f>
        <v/>
      </c>
      <c r="G6" s="37" t="n">
        <v>4</v>
      </c>
      <c r="H6" s="24">
        <f>IF(OR($B6&lt;&gt;"Yes",$D6=""),"",IFERROR(VLOOKUP($D6,'Price List'!$A$2:$H$101,5,FALSE),""))</f>
        <v/>
      </c>
      <c r="I6" s="29">
        <f>IF(OR($B6&lt;&gt;"Yes",$D6=""),"",IFERROR(VLOOKUP($D6,'Price List'!$A$2:$H$101,6,FALSE),""))</f>
        <v/>
      </c>
      <c r="J6" s="30" t="n"/>
      <c r="K6" s="29">
        <f>IF(OR($B6&lt;&gt;"Yes",$D6=""),"",IF($J6&lt;&gt;"",$J6,IFERROR(VLOOKUP($D6,'Price List'!$A$2:$H$101,6,FALSE),"")))</f>
        <v/>
      </c>
      <c r="L6" s="29">
        <f>IF(OR($B6&lt;&gt;"Yes",NOT(ISNUMBER($G6)),NOT(ISNUMBER($K6))),"",IFERROR($G6*$K6,""))</f>
        <v/>
      </c>
      <c r="M6" s="11" t="inlineStr">
        <is>
          <t>Fictional material quantity</t>
        </is>
      </c>
      <c r="N6" s="24">
        <f>IF($B6="","",IF($B6="No","Excluded",IF($D6="","Missing item code",IFERROR(IF(VLOOKUP($D6,'Price List'!$A$2:$H$101,8,FALSE)="Inactive","Inactive code",IF(VLOOKUP($D6,'Price List'!$A$2:$H$101,8,FALSE)&lt;&gt;"Ready","Check Price List",IF(NOT(ISNUMBER($G6)),"Check quantity",IF($G6&lt;=0,"Check quantity",IF(NOT(ISNUMBER($K6)),"Check unit price",IF($K6&lt;=0,"Check unit price","Ready")))))),"Code not found"))))</f>
        <v/>
      </c>
      <c r="O6">
        <f>'Price List'!A6</f>
        <v/>
      </c>
    </row>
    <row r="7">
      <c r="A7" s="31">
        <f>ROW()-1</f>
        <v/>
      </c>
      <c r="B7" s="25" t="inlineStr">
        <is>
          <t>Yes</t>
        </is>
      </c>
      <c r="C7" s="26" t="inlineStr">
        <is>
          <t>Exterior perimeter</t>
        </is>
      </c>
      <c r="D7" s="25" t="inlineStr">
        <is>
          <t>ACC-GROUND</t>
        </is>
      </c>
      <c r="E7" s="31">
        <f>IF(OR($B7&lt;&gt;"Yes",$D7=""),"",IFERROR(VLOOKUP($D7,'Price List'!$A$2:$H$101,3,FALSE),""))</f>
        <v/>
      </c>
      <c r="F7" s="32">
        <f>IF(OR($B7&lt;&gt;"Yes",$D7=""),"",IFERROR(VLOOKUP($D7,'Price List'!$A$2:$H$101,4,FALSE),""))</f>
        <v/>
      </c>
      <c r="G7" s="37" t="n">
        <v>5.5</v>
      </c>
      <c r="H7" s="31">
        <f>IF(OR($B7&lt;&gt;"Yes",$D7=""),"",IFERROR(VLOOKUP($D7,'Price List'!$A$2:$H$101,5,FALSE),""))</f>
        <v/>
      </c>
      <c r="I7" s="33">
        <f>IF(OR($B7&lt;&gt;"Yes",$D7=""),"",IFERROR(VLOOKUP($D7,'Price List'!$A$2:$H$101,6,FALSE),""))</f>
        <v/>
      </c>
      <c r="J7" s="30" t="n"/>
      <c r="K7" s="33">
        <f>IF(OR($B7&lt;&gt;"Yes",$D7=""),"",IF($J7&lt;&gt;"",$J7,IFERROR(VLOOKUP($D7,'Price List'!$A$2:$H$101,6,FALSE),"")))</f>
        <v/>
      </c>
      <c r="L7" s="33">
        <f>IF(OR($B7&lt;&gt;"Yes",NOT(ISNUMBER($G7)),NOT(ISNUMBER($K7))),"",IFERROR($G7*$K7,""))</f>
        <v/>
      </c>
      <c r="M7" s="11" t="inlineStr">
        <is>
          <t>Fictional estimated effort</t>
        </is>
      </c>
      <c r="N7" s="31">
        <f>IF($B7="","",IF($B7="No","Excluded",IF($D7="","Missing item code",IFERROR(IF(VLOOKUP($D7,'Price List'!$A$2:$H$101,8,FALSE)="Inactive","Inactive code",IF(VLOOKUP($D7,'Price List'!$A$2:$H$101,8,FALSE)&lt;&gt;"Ready","Check Price List",IF(NOT(ISNUMBER($G7)),"Check quantity",IF($G7&lt;=0,"Check quantity",IF(NOT(ISNUMBER($K7)),"Check unit price",IF($K7&lt;=0,"Check unit price","Ready")))))),"Code not found"))))</f>
        <v/>
      </c>
      <c r="O7">
        <f>'Price List'!A7</f>
        <v/>
      </c>
    </row>
    <row r="8">
      <c r="A8" s="24">
        <f>ROW()-1</f>
        <v/>
      </c>
      <c r="B8" s="25" t="inlineStr">
        <is>
          <t>Yes</t>
        </is>
      </c>
      <c r="C8" s="26" t="inlineStr">
        <is>
          <t>Upper roofline</t>
        </is>
      </c>
      <c r="D8" s="25" t="inlineStr">
        <is>
          <t>ACC-ELEV</t>
        </is>
      </c>
      <c r="E8" s="24">
        <f>IF(OR($B8&lt;&gt;"Yes",$D8=""),"",IFERROR(VLOOKUP($D8,'Price List'!$A$2:$H$101,3,FALSE),""))</f>
        <v/>
      </c>
      <c r="F8" s="27">
        <f>IF(OR($B8&lt;&gt;"Yes",$D8=""),"",IFERROR(VLOOKUP($D8,'Price List'!$A$2:$H$101,4,FALSE),""))</f>
        <v/>
      </c>
      <c r="G8" s="37" t="n">
        <v>2</v>
      </c>
      <c r="H8" s="24">
        <f>IF(OR($B8&lt;&gt;"Yes",$D8=""),"",IFERROR(VLOOKUP($D8,'Price List'!$A$2:$H$101,5,FALSE),""))</f>
        <v/>
      </c>
      <c r="I8" s="29">
        <f>IF(OR($B8&lt;&gt;"Yes",$D8=""),"",IFERROR(VLOOKUP($D8,'Price List'!$A$2:$H$101,6,FALSE),""))</f>
        <v/>
      </c>
      <c r="J8" s="30" t="n"/>
      <c r="K8" s="29">
        <f>IF(OR($B8&lt;&gt;"Yes",$D8=""),"",IF($J8&lt;&gt;"",$J8,IFERROR(VLOOKUP($D8,'Price List'!$A$2:$H$101,6,FALSE),"")))</f>
        <v/>
      </c>
      <c r="L8" s="29">
        <f>IF(OR($B8&lt;&gt;"Yes",NOT(ISNUMBER($G8)),NOT(ISNUMBER($K8))),"",IFERROR($G8*$K8,""))</f>
        <v/>
      </c>
      <c r="M8" s="11" t="inlineStr">
        <is>
          <t>Fictional estimated effort</t>
        </is>
      </c>
      <c r="N8" s="24">
        <f>IF($B8="","",IF($B8="No","Excluded",IF($D8="","Missing item code",IFERROR(IF(VLOOKUP($D8,'Price List'!$A$2:$H$101,8,FALSE)="Inactive","Inactive code",IF(VLOOKUP($D8,'Price List'!$A$2:$H$101,8,FALSE)&lt;&gt;"Ready","Check Price List",IF(NOT(ISNUMBER($G8)),"Check quantity",IF($G8&lt;=0,"Check quantity",IF(NOT(ISNUMBER($K8)),"Check unit price",IF($K8&lt;=0,"Check unit price","Ready")))))),"Code not found"))))</f>
        <v/>
      </c>
      <c r="O8">
        <f>'Price List'!A8</f>
        <v/>
      </c>
    </row>
    <row r="9">
      <c r="A9" s="31">
        <f>ROW()-1</f>
        <v/>
      </c>
      <c r="B9" s="25" t="inlineStr">
        <is>
          <t>Yes</t>
        </is>
      </c>
      <c r="C9" s="26" t="inlineStr">
        <is>
          <t>Garage interior</t>
        </is>
      </c>
      <c r="D9" s="25" t="inlineStr">
        <is>
          <t>DEV-MECH</t>
        </is>
      </c>
      <c r="E9" s="31">
        <f>IF(OR($B9&lt;&gt;"Yes",$D9=""),"",IFERROR(VLOOKUP($D9,'Price List'!$A$2:$H$101,3,FALSE),""))</f>
        <v/>
      </c>
      <c r="F9" s="32">
        <f>IF(OR($B9&lt;&gt;"Yes",$D9=""),"",IFERROR(VLOOKUP($D9,'Price List'!$A$2:$H$101,4,FALSE),""))</f>
        <v/>
      </c>
      <c r="G9" s="37" t="n">
        <v>4</v>
      </c>
      <c r="H9" s="31">
        <f>IF(OR($B9&lt;&gt;"Yes",$D9=""),"",IFERROR(VLOOKUP($D9,'Price List'!$A$2:$H$101,5,FALSE),""))</f>
        <v/>
      </c>
      <c r="I9" s="33">
        <f>IF(OR($B9&lt;&gt;"Yes",$D9=""),"",IFERROR(VLOOKUP($D9,'Price List'!$A$2:$H$101,6,FALSE),""))</f>
        <v/>
      </c>
      <c r="J9" s="30" t="n"/>
      <c r="K9" s="33">
        <f>IF(OR($B9&lt;&gt;"Yes",$D9=""),"",IF($J9&lt;&gt;"",$J9,IFERROR(VLOOKUP($D9,'Price List'!$A$2:$H$101,6,FALSE),"")))</f>
        <v/>
      </c>
      <c r="L9" s="33">
        <f>IF(OR($B9&lt;&gt;"Yes",NOT(ISNUMBER($G9)),NOT(ISNUMBER($K9))),"",IFERROR($G9*$K9,""))</f>
        <v/>
      </c>
      <c r="M9" s="11" t="inlineStr">
        <is>
          <t>Fictional device count</t>
        </is>
      </c>
      <c r="N9" s="31">
        <f>IF($B9="","",IF($B9="No","Excluded",IF($D9="","Missing item code",IFERROR(IF(VLOOKUP($D9,'Price List'!$A$2:$H$101,8,FALSE)="Inactive","Inactive code",IF(VLOOKUP($D9,'Price List'!$A$2:$H$101,8,FALSE)&lt;&gt;"Ready","Check Price List",IF(NOT(ISNUMBER($G9)),"Check quantity",IF($G9&lt;=0,"Check quantity",IF(NOT(ISNUMBER($K9)),"Check unit price",IF($K9&lt;=0,"Check unit price","Ready")))))),"Code not found"))))</f>
        <v/>
      </c>
      <c r="O9">
        <f>'Price List'!A9</f>
        <v/>
      </c>
    </row>
    <row r="10">
      <c r="A10" s="24">
        <f>ROW()-1</f>
        <v/>
      </c>
      <c r="B10" s="25" t="inlineStr">
        <is>
          <t>Yes</t>
        </is>
      </c>
      <c r="C10" s="26" t="inlineStr">
        <is>
          <t>Exterior side wall</t>
        </is>
      </c>
      <c r="D10" s="25" t="inlineStr">
        <is>
          <t>DEV-MON</t>
        </is>
      </c>
      <c r="E10" s="24">
        <f>IF(OR($B10&lt;&gt;"Yes",$D10=""),"",IFERROR(VLOOKUP($D10,'Price List'!$A$2:$H$101,3,FALSE),""))</f>
        <v/>
      </c>
      <c r="F10" s="27">
        <f>IF(OR($B10&lt;&gt;"Yes",$D10=""),"",IFERROR(VLOOKUP($D10,'Price List'!$A$2:$H$101,4,FALSE),""))</f>
        <v/>
      </c>
      <c r="G10" s="37" t="n">
        <v>2</v>
      </c>
      <c r="H10" s="24">
        <f>IF(OR($B10&lt;&gt;"Yes",$D10=""),"",IFERROR(VLOOKUP($D10,'Price List'!$A$2:$H$101,5,FALSE),""))</f>
        <v/>
      </c>
      <c r="I10" s="29">
        <f>IF(OR($B10&lt;&gt;"Yes",$D10=""),"",IFERROR(VLOOKUP($D10,'Price List'!$A$2:$H$101,6,FALSE),""))</f>
        <v/>
      </c>
      <c r="J10" s="30" t="n">
        <v>30</v>
      </c>
      <c r="K10" s="29">
        <f>IF(OR($B10&lt;&gt;"Yes",$D10=""),"",IF($J10&lt;&gt;"",$J10,IFERROR(VLOOKUP($D10,'Price List'!$A$2:$H$101,6,FALSE),"")))</f>
        <v/>
      </c>
      <c r="L10" s="29">
        <f>IF(OR($B10&lt;&gt;"Yes",NOT(ISNUMBER($G10)),NOT(ISNUMBER($K10))),"",IFERROR($G10*$K10,""))</f>
        <v/>
      </c>
      <c r="M10" s="11" t="inlineStr">
        <is>
          <t>Fictional approved price override</t>
        </is>
      </c>
      <c r="N10" s="24">
        <f>IF($B10="","",IF($B10="No","Excluded",IF($D10="","Missing item code",IFERROR(IF(VLOOKUP($D10,'Price List'!$A$2:$H$101,8,FALSE)="Inactive","Inactive code",IF(VLOOKUP($D10,'Price List'!$A$2:$H$101,8,FALSE)&lt;&gt;"Ready","Check Price List",IF(NOT(ISNUMBER($G10)),"Check quantity",IF($G10&lt;=0,"Check quantity",IF(NOT(ISNUMBER($K10)),"Check unit price",IF($K10&lt;=0,"Check unit price","Ready")))))),"Code not found"))))</f>
        <v/>
      </c>
      <c r="O10">
        <f>'Price List'!A10</f>
        <v/>
      </c>
    </row>
    <row r="11">
      <c r="A11" s="31">
        <f>ROW()-1</f>
        <v/>
      </c>
      <c r="B11" s="25" t="inlineStr">
        <is>
          <t>Yes</t>
        </is>
      </c>
      <c r="C11" s="26" t="inlineStr">
        <is>
          <t>Whole site</t>
        </is>
      </c>
      <c r="D11" s="25" t="inlineStr">
        <is>
          <t>FU-STD</t>
        </is>
      </c>
      <c r="E11" s="31">
        <f>IF(OR($B11&lt;&gt;"Yes",$D11=""),"",IFERROR(VLOOKUP($D11,'Price List'!$A$2:$H$101,3,FALSE),""))</f>
        <v/>
      </c>
      <c r="F11" s="32">
        <f>IF(OR($B11&lt;&gt;"Yes",$D11=""),"",IFERROR(VLOOKUP($D11,'Price List'!$A$2:$H$101,4,FALSE),""))</f>
        <v/>
      </c>
      <c r="G11" s="37" t="n">
        <v>2</v>
      </c>
      <c r="H11" s="31">
        <f>IF(OR($B11&lt;&gt;"Yes",$D11=""),"",IFERROR(VLOOKUP($D11,'Price List'!$A$2:$H$101,5,FALSE),""))</f>
        <v/>
      </c>
      <c r="I11" s="33">
        <f>IF(OR($B11&lt;&gt;"Yes",$D11=""),"",IFERROR(VLOOKUP($D11,'Price List'!$A$2:$H$101,6,FALSE),""))</f>
        <v/>
      </c>
      <c r="J11" s="30" t="n"/>
      <c r="K11" s="33">
        <f>IF(OR($B11&lt;&gt;"Yes",$D11=""),"",IF($J11&lt;&gt;"",$J11,IFERROR(VLOOKUP($D11,'Price List'!$A$2:$H$101,6,FALSE),"")))</f>
        <v/>
      </c>
      <c r="L11" s="33">
        <f>IF(OR($B11&lt;&gt;"Yes",NOT(ISNUMBER($G11)),NOT(ISNUMBER($K11))),"",IFERROR($G11*$K11,""))</f>
        <v/>
      </c>
      <c r="M11" s="11" t="inlineStr">
        <is>
          <t>Fictional follow-up count</t>
        </is>
      </c>
      <c r="N11" s="31">
        <f>IF($B11="","",IF($B11="No","Excluded",IF($D11="","Missing item code",IFERROR(IF(VLOOKUP($D11,'Price List'!$A$2:$H$101,8,FALSE)="Inactive","Inactive code",IF(VLOOKUP($D11,'Price List'!$A$2:$H$101,8,FALSE)&lt;&gt;"Ready","Check Price List",IF(NOT(ISNUMBER($G11)),"Check quantity",IF($G11&lt;=0,"Check quantity",IF(NOT(ISNUMBER($K11)),"Check unit price",IF($K11&lt;=0,"Check unit price","Ready")))))),"Code not found"))))</f>
        <v/>
      </c>
      <c r="O11">
        <f>'Price List'!A11</f>
        <v/>
      </c>
    </row>
    <row r="12">
      <c r="A12" s="24">
        <f>ROW()-1</f>
        <v/>
      </c>
      <c r="B12" s="25" t="n"/>
      <c r="C12" s="26" t="n"/>
      <c r="D12" s="25" t="n"/>
      <c r="E12" s="24">
        <f>IF(OR($B12&lt;&gt;"Yes",$D12=""),"",IFERROR(VLOOKUP($D12,'Price List'!$A$2:$H$101,3,FALSE),""))</f>
        <v/>
      </c>
      <c r="F12" s="27">
        <f>IF(OR($B12&lt;&gt;"Yes",$D12=""),"",IFERROR(VLOOKUP($D12,'Price List'!$A$2:$H$101,4,FALSE),""))</f>
        <v/>
      </c>
      <c r="G12" s="37" t="n"/>
      <c r="H12" s="24">
        <f>IF(OR($B12&lt;&gt;"Yes",$D12=""),"",IFERROR(VLOOKUP($D12,'Price List'!$A$2:$H$101,5,FALSE),""))</f>
        <v/>
      </c>
      <c r="I12" s="29">
        <f>IF(OR($B12&lt;&gt;"Yes",$D12=""),"",IFERROR(VLOOKUP($D12,'Price List'!$A$2:$H$101,6,FALSE),""))</f>
        <v/>
      </c>
      <c r="J12" s="30" t="n"/>
      <c r="K12" s="29">
        <f>IF(OR($B12&lt;&gt;"Yes",$D12=""),"",IF($J12&lt;&gt;"",$J12,IFERROR(VLOOKUP($D12,'Price List'!$A$2:$H$101,6,FALSE),"")))</f>
        <v/>
      </c>
      <c r="L12" s="29">
        <f>IF(OR($B12&lt;&gt;"Yes",NOT(ISNUMBER($G12)),NOT(ISNUMBER($K12))),"",IFERROR($G12*$K12,""))</f>
        <v/>
      </c>
      <c r="M12" s="11" t="n"/>
      <c r="N12" s="24">
        <f>IF($B12="","",IF($B12="No","Excluded",IF($D12="","Missing item code",IFERROR(IF(VLOOKUP($D12,'Price List'!$A$2:$H$101,8,FALSE)="Inactive","Inactive code",IF(VLOOKUP($D12,'Price List'!$A$2:$H$101,8,FALSE)&lt;&gt;"Ready","Check Price List",IF(NOT(ISNUMBER($G12)),"Check quantity",IF($G12&lt;=0,"Check quantity",IF(NOT(ISNUMBER($K12)),"Check unit price",IF($K12&lt;=0,"Check unit price","Ready")))))),"Code not found"))))</f>
        <v/>
      </c>
      <c r="O12">
        <f>'Price List'!A12</f>
        <v/>
      </c>
    </row>
    <row r="13">
      <c r="A13" s="31">
        <f>ROW()-1</f>
        <v/>
      </c>
      <c r="B13" s="25" t="n"/>
      <c r="C13" s="26" t="n"/>
      <c r="D13" s="25" t="n"/>
      <c r="E13" s="31">
        <f>IF(OR($B13&lt;&gt;"Yes",$D13=""),"",IFERROR(VLOOKUP($D13,'Price List'!$A$2:$H$101,3,FALSE),""))</f>
        <v/>
      </c>
      <c r="F13" s="32">
        <f>IF(OR($B13&lt;&gt;"Yes",$D13=""),"",IFERROR(VLOOKUP($D13,'Price List'!$A$2:$H$101,4,FALSE),""))</f>
        <v/>
      </c>
      <c r="G13" s="37" t="n"/>
      <c r="H13" s="31">
        <f>IF(OR($B13&lt;&gt;"Yes",$D13=""),"",IFERROR(VLOOKUP($D13,'Price List'!$A$2:$H$101,5,FALSE),""))</f>
        <v/>
      </c>
      <c r="I13" s="33">
        <f>IF(OR($B13&lt;&gt;"Yes",$D13=""),"",IFERROR(VLOOKUP($D13,'Price List'!$A$2:$H$101,6,FALSE),""))</f>
        <v/>
      </c>
      <c r="J13" s="30" t="n"/>
      <c r="K13" s="33">
        <f>IF(OR($B13&lt;&gt;"Yes",$D13=""),"",IF($J13&lt;&gt;"",$J13,IFERROR(VLOOKUP($D13,'Price List'!$A$2:$H$101,6,FALSE),"")))</f>
        <v/>
      </c>
      <c r="L13" s="33">
        <f>IF(OR($B13&lt;&gt;"Yes",NOT(ISNUMBER($G13)),NOT(ISNUMBER($K13))),"",IFERROR($G13*$K13,""))</f>
        <v/>
      </c>
      <c r="M13" s="11" t="n"/>
      <c r="N13" s="31">
        <f>IF($B13="","",IF($B13="No","Excluded",IF($D13="","Missing item code",IFERROR(IF(VLOOKUP($D13,'Price List'!$A$2:$H$101,8,FALSE)="Inactive","Inactive code",IF(VLOOKUP($D13,'Price List'!$A$2:$H$101,8,FALSE)&lt;&gt;"Ready","Check Price List",IF(NOT(ISNUMBER($G13)),"Check quantity",IF($G13&lt;=0,"Check quantity",IF(NOT(ISNUMBER($K13)),"Check unit price",IF($K13&lt;=0,"Check unit price","Ready")))))),"Code not found"))))</f>
        <v/>
      </c>
      <c r="O13">
        <f>'Price List'!A13</f>
        <v/>
      </c>
    </row>
    <row r="14">
      <c r="A14" s="24">
        <f>ROW()-1</f>
        <v/>
      </c>
      <c r="B14" s="25" t="n"/>
      <c r="C14" s="26" t="n"/>
      <c r="D14" s="25" t="n"/>
      <c r="E14" s="24">
        <f>IF(OR($B14&lt;&gt;"Yes",$D14=""),"",IFERROR(VLOOKUP($D14,'Price List'!$A$2:$H$101,3,FALSE),""))</f>
        <v/>
      </c>
      <c r="F14" s="27">
        <f>IF(OR($B14&lt;&gt;"Yes",$D14=""),"",IFERROR(VLOOKUP($D14,'Price List'!$A$2:$H$101,4,FALSE),""))</f>
        <v/>
      </c>
      <c r="G14" s="37" t="n"/>
      <c r="H14" s="24">
        <f>IF(OR($B14&lt;&gt;"Yes",$D14=""),"",IFERROR(VLOOKUP($D14,'Price List'!$A$2:$H$101,5,FALSE),""))</f>
        <v/>
      </c>
      <c r="I14" s="29">
        <f>IF(OR($B14&lt;&gt;"Yes",$D14=""),"",IFERROR(VLOOKUP($D14,'Price List'!$A$2:$H$101,6,FALSE),""))</f>
        <v/>
      </c>
      <c r="J14" s="30" t="n"/>
      <c r="K14" s="29">
        <f>IF(OR($B14&lt;&gt;"Yes",$D14=""),"",IF($J14&lt;&gt;"",$J14,IFERROR(VLOOKUP($D14,'Price List'!$A$2:$H$101,6,FALSE),"")))</f>
        <v/>
      </c>
      <c r="L14" s="29">
        <f>IF(OR($B14&lt;&gt;"Yes",NOT(ISNUMBER($G14)),NOT(ISNUMBER($K14))),"",IFERROR($G14*$K14,""))</f>
        <v/>
      </c>
      <c r="M14" s="11" t="n"/>
      <c r="N14" s="24">
        <f>IF($B14="","",IF($B14="No","Excluded",IF($D14="","Missing item code",IFERROR(IF(VLOOKUP($D14,'Price List'!$A$2:$H$101,8,FALSE)="Inactive","Inactive code",IF(VLOOKUP($D14,'Price List'!$A$2:$H$101,8,FALSE)&lt;&gt;"Ready","Check Price List",IF(NOT(ISNUMBER($G14)),"Check quantity",IF($G14&lt;=0,"Check quantity",IF(NOT(ISNUMBER($K14)),"Check unit price",IF($K14&lt;=0,"Check unit price","Ready")))))),"Code not found"))))</f>
        <v/>
      </c>
      <c r="O14">
        <f>'Price List'!A14</f>
        <v/>
      </c>
    </row>
    <row r="15">
      <c r="A15" s="31">
        <f>ROW()-1</f>
        <v/>
      </c>
      <c r="B15" s="25" t="n"/>
      <c r="C15" s="26" t="n"/>
      <c r="D15" s="25" t="n"/>
      <c r="E15" s="31">
        <f>IF(OR($B15&lt;&gt;"Yes",$D15=""),"",IFERROR(VLOOKUP($D15,'Price List'!$A$2:$H$101,3,FALSE),""))</f>
        <v/>
      </c>
      <c r="F15" s="32">
        <f>IF(OR($B15&lt;&gt;"Yes",$D15=""),"",IFERROR(VLOOKUP($D15,'Price List'!$A$2:$H$101,4,FALSE),""))</f>
        <v/>
      </c>
      <c r="G15" s="37" t="n"/>
      <c r="H15" s="31">
        <f>IF(OR($B15&lt;&gt;"Yes",$D15=""),"",IFERROR(VLOOKUP($D15,'Price List'!$A$2:$H$101,5,FALSE),""))</f>
        <v/>
      </c>
      <c r="I15" s="33">
        <f>IF(OR($B15&lt;&gt;"Yes",$D15=""),"",IFERROR(VLOOKUP($D15,'Price List'!$A$2:$H$101,6,FALSE),""))</f>
        <v/>
      </c>
      <c r="J15" s="30" t="n"/>
      <c r="K15" s="33">
        <f>IF(OR($B15&lt;&gt;"Yes",$D15=""),"",IF($J15&lt;&gt;"",$J15,IFERROR(VLOOKUP($D15,'Price List'!$A$2:$H$101,6,FALSE),"")))</f>
        <v/>
      </c>
      <c r="L15" s="33">
        <f>IF(OR($B15&lt;&gt;"Yes",NOT(ISNUMBER($G15)),NOT(ISNUMBER($K15))),"",IFERROR($G15*$K15,""))</f>
        <v/>
      </c>
      <c r="M15" s="11" t="n"/>
      <c r="N15" s="31">
        <f>IF($B15="","",IF($B15="No","Excluded",IF($D15="","Missing item code",IFERROR(IF(VLOOKUP($D15,'Price List'!$A$2:$H$101,8,FALSE)="Inactive","Inactive code",IF(VLOOKUP($D15,'Price List'!$A$2:$H$101,8,FALSE)&lt;&gt;"Ready","Check Price List",IF(NOT(ISNUMBER($G15)),"Check quantity",IF($G15&lt;=0,"Check quantity",IF(NOT(ISNUMBER($K15)),"Check unit price",IF($K15&lt;=0,"Check unit price","Ready")))))),"Code not found"))))</f>
        <v/>
      </c>
      <c r="O15">
        <f>'Price List'!A15</f>
        <v/>
      </c>
    </row>
    <row r="16">
      <c r="A16" s="24">
        <f>ROW()-1</f>
        <v/>
      </c>
      <c r="B16" s="25" t="n"/>
      <c r="C16" s="26" t="n"/>
      <c r="D16" s="25" t="n"/>
      <c r="E16" s="24">
        <f>IF(OR($B16&lt;&gt;"Yes",$D16=""),"",IFERROR(VLOOKUP($D16,'Price List'!$A$2:$H$101,3,FALSE),""))</f>
        <v/>
      </c>
      <c r="F16" s="27">
        <f>IF(OR($B16&lt;&gt;"Yes",$D16=""),"",IFERROR(VLOOKUP($D16,'Price List'!$A$2:$H$101,4,FALSE),""))</f>
        <v/>
      </c>
      <c r="G16" s="37" t="n"/>
      <c r="H16" s="24">
        <f>IF(OR($B16&lt;&gt;"Yes",$D16=""),"",IFERROR(VLOOKUP($D16,'Price List'!$A$2:$H$101,5,FALSE),""))</f>
        <v/>
      </c>
      <c r="I16" s="29">
        <f>IF(OR($B16&lt;&gt;"Yes",$D16=""),"",IFERROR(VLOOKUP($D16,'Price List'!$A$2:$H$101,6,FALSE),""))</f>
        <v/>
      </c>
      <c r="J16" s="30" t="n"/>
      <c r="K16" s="29">
        <f>IF(OR($B16&lt;&gt;"Yes",$D16=""),"",IF($J16&lt;&gt;"",$J16,IFERROR(VLOOKUP($D16,'Price List'!$A$2:$H$101,6,FALSE),"")))</f>
        <v/>
      </c>
      <c r="L16" s="29">
        <f>IF(OR($B16&lt;&gt;"Yes",NOT(ISNUMBER($G16)),NOT(ISNUMBER($K16))),"",IFERROR($G16*$K16,""))</f>
        <v/>
      </c>
      <c r="M16" s="11" t="n"/>
      <c r="N16" s="24">
        <f>IF($B16="","",IF($B16="No","Excluded",IF($D16="","Missing item code",IFERROR(IF(VLOOKUP($D16,'Price List'!$A$2:$H$101,8,FALSE)="Inactive","Inactive code",IF(VLOOKUP($D16,'Price List'!$A$2:$H$101,8,FALSE)&lt;&gt;"Ready","Check Price List",IF(NOT(ISNUMBER($G16)),"Check quantity",IF($G16&lt;=0,"Check quantity",IF(NOT(ISNUMBER($K16)),"Check unit price",IF($K16&lt;=0,"Check unit price","Ready")))))),"Code not found"))))</f>
        <v/>
      </c>
      <c r="O16">
        <f>'Price List'!A16</f>
        <v/>
      </c>
    </row>
    <row r="17">
      <c r="A17" s="31">
        <f>ROW()-1</f>
        <v/>
      </c>
      <c r="B17" s="25" t="n"/>
      <c r="C17" s="26" t="n"/>
      <c r="D17" s="25" t="n"/>
      <c r="E17" s="31">
        <f>IF(OR($B17&lt;&gt;"Yes",$D17=""),"",IFERROR(VLOOKUP($D17,'Price List'!$A$2:$H$101,3,FALSE),""))</f>
        <v/>
      </c>
      <c r="F17" s="32">
        <f>IF(OR($B17&lt;&gt;"Yes",$D17=""),"",IFERROR(VLOOKUP($D17,'Price List'!$A$2:$H$101,4,FALSE),""))</f>
        <v/>
      </c>
      <c r="G17" s="37" t="n"/>
      <c r="H17" s="31">
        <f>IF(OR($B17&lt;&gt;"Yes",$D17=""),"",IFERROR(VLOOKUP($D17,'Price List'!$A$2:$H$101,5,FALSE),""))</f>
        <v/>
      </c>
      <c r="I17" s="33">
        <f>IF(OR($B17&lt;&gt;"Yes",$D17=""),"",IFERROR(VLOOKUP($D17,'Price List'!$A$2:$H$101,6,FALSE),""))</f>
        <v/>
      </c>
      <c r="J17" s="30" t="n"/>
      <c r="K17" s="33">
        <f>IF(OR($B17&lt;&gt;"Yes",$D17=""),"",IF($J17&lt;&gt;"",$J17,IFERROR(VLOOKUP($D17,'Price List'!$A$2:$H$101,6,FALSE),"")))</f>
        <v/>
      </c>
      <c r="L17" s="33">
        <f>IF(OR($B17&lt;&gt;"Yes",NOT(ISNUMBER($G17)),NOT(ISNUMBER($K17))),"",IFERROR($G17*$K17,""))</f>
        <v/>
      </c>
      <c r="M17" s="11" t="n"/>
      <c r="N17" s="31">
        <f>IF($B17="","",IF($B17="No","Excluded",IF($D17="","Missing item code",IFERROR(IF(VLOOKUP($D17,'Price List'!$A$2:$H$101,8,FALSE)="Inactive","Inactive code",IF(VLOOKUP($D17,'Price List'!$A$2:$H$101,8,FALSE)&lt;&gt;"Ready","Check Price List",IF(NOT(ISNUMBER($G17)),"Check quantity",IF($G17&lt;=0,"Check quantity",IF(NOT(ISNUMBER($K17)),"Check unit price",IF($K17&lt;=0,"Check unit price","Ready")))))),"Code not found"))))</f>
        <v/>
      </c>
      <c r="O17">
        <f>'Price List'!A17</f>
        <v/>
      </c>
    </row>
    <row r="18">
      <c r="A18" s="24">
        <f>ROW()-1</f>
        <v/>
      </c>
      <c r="B18" s="25" t="n"/>
      <c r="C18" s="26" t="n"/>
      <c r="D18" s="25" t="n"/>
      <c r="E18" s="24">
        <f>IF(OR($B18&lt;&gt;"Yes",$D18=""),"",IFERROR(VLOOKUP($D18,'Price List'!$A$2:$H$101,3,FALSE),""))</f>
        <v/>
      </c>
      <c r="F18" s="27">
        <f>IF(OR($B18&lt;&gt;"Yes",$D18=""),"",IFERROR(VLOOKUP($D18,'Price List'!$A$2:$H$101,4,FALSE),""))</f>
        <v/>
      </c>
      <c r="G18" s="37" t="n"/>
      <c r="H18" s="24">
        <f>IF(OR($B18&lt;&gt;"Yes",$D18=""),"",IFERROR(VLOOKUP($D18,'Price List'!$A$2:$H$101,5,FALSE),""))</f>
        <v/>
      </c>
      <c r="I18" s="29">
        <f>IF(OR($B18&lt;&gt;"Yes",$D18=""),"",IFERROR(VLOOKUP($D18,'Price List'!$A$2:$H$101,6,FALSE),""))</f>
        <v/>
      </c>
      <c r="J18" s="30" t="n"/>
      <c r="K18" s="29">
        <f>IF(OR($B18&lt;&gt;"Yes",$D18=""),"",IF($J18&lt;&gt;"",$J18,IFERROR(VLOOKUP($D18,'Price List'!$A$2:$H$101,6,FALSE),"")))</f>
        <v/>
      </c>
      <c r="L18" s="29">
        <f>IF(OR($B18&lt;&gt;"Yes",NOT(ISNUMBER($G18)),NOT(ISNUMBER($K18))),"",IFERROR($G18*$K18,""))</f>
        <v/>
      </c>
      <c r="M18" s="11" t="n"/>
      <c r="N18" s="24">
        <f>IF($B18="","",IF($B18="No","Excluded",IF($D18="","Missing item code",IFERROR(IF(VLOOKUP($D18,'Price List'!$A$2:$H$101,8,FALSE)="Inactive","Inactive code",IF(VLOOKUP($D18,'Price List'!$A$2:$H$101,8,FALSE)&lt;&gt;"Ready","Check Price List",IF(NOT(ISNUMBER($G18)),"Check quantity",IF($G18&lt;=0,"Check quantity",IF(NOT(ISNUMBER($K18)),"Check unit price",IF($K18&lt;=0,"Check unit price","Ready")))))),"Code not found"))))</f>
        <v/>
      </c>
      <c r="O18">
        <f>'Price List'!A18</f>
        <v/>
      </c>
    </row>
    <row r="19">
      <c r="A19" s="31">
        <f>ROW()-1</f>
        <v/>
      </c>
      <c r="B19" s="25" t="n"/>
      <c r="C19" s="26" t="n"/>
      <c r="D19" s="25" t="n"/>
      <c r="E19" s="31">
        <f>IF(OR($B19&lt;&gt;"Yes",$D19=""),"",IFERROR(VLOOKUP($D19,'Price List'!$A$2:$H$101,3,FALSE),""))</f>
        <v/>
      </c>
      <c r="F19" s="32">
        <f>IF(OR($B19&lt;&gt;"Yes",$D19=""),"",IFERROR(VLOOKUP($D19,'Price List'!$A$2:$H$101,4,FALSE),""))</f>
        <v/>
      </c>
      <c r="G19" s="37" t="n"/>
      <c r="H19" s="31">
        <f>IF(OR($B19&lt;&gt;"Yes",$D19=""),"",IFERROR(VLOOKUP($D19,'Price List'!$A$2:$H$101,5,FALSE),""))</f>
        <v/>
      </c>
      <c r="I19" s="33">
        <f>IF(OR($B19&lt;&gt;"Yes",$D19=""),"",IFERROR(VLOOKUP($D19,'Price List'!$A$2:$H$101,6,FALSE),""))</f>
        <v/>
      </c>
      <c r="J19" s="30" t="n"/>
      <c r="K19" s="33">
        <f>IF(OR($B19&lt;&gt;"Yes",$D19=""),"",IF($J19&lt;&gt;"",$J19,IFERROR(VLOOKUP($D19,'Price List'!$A$2:$H$101,6,FALSE),"")))</f>
        <v/>
      </c>
      <c r="L19" s="33">
        <f>IF(OR($B19&lt;&gt;"Yes",NOT(ISNUMBER($G19)),NOT(ISNUMBER($K19))),"",IFERROR($G19*$K19,""))</f>
        <v/>
      </c>
      <c r="M19" s="11" t="n"/>
      <c r="N19" s="31">
        <f>IF($B19="","",IF($B19="No","Excluded",IF($D19="","Missing item code",IFERROR(IF(VLOOKUP($D19,'Price List'!$A$2:$H$101,8,FALSE)="Inactive","Inactive code",IF(VLOOKUP($D19,'Price List'!$A$2:$H$101,8,FALSE)&lt;&gt;"Ready","Check Price List",IF(NOT(ISNUMBER($G19)),"Check quantity",IF($G19&lt;=0,"Check quantity",IF(NOT(ISNUMBER($K19)),"Check unit price",IF($K19&lt;=0,"Check unit price","Ready")))))),"Code not found"))))</f>
        <v/>
      </c>
      <c r="O19">
        <f>'Price List'!A19</f>
        <v/>
      </c>
    </row>
    <row r="20">
      <c r="A20" s="24">
        <f>ROW()-1</f>
        <v/>
      </c>
      <c r="B20" s="25" t="n"/>
      <c r="C20" s="26" t="n"/>
      <c r="D20" s="25" t="n"/>
      <c r="E20" s="24">
        <f>IF(OR($B20&lt;&gt;"Yes",$D20=""),"",IFERROR(VLOOKUP($D20,'Price List'!$A$2:$H$101,3,FALSE),""))</f>
        <v/>
      </c>
      <c r="F20" s="27">
        <f>IF(OR($B20&lt;&gt;"Yes",$D20=""),"",IFERROR(VLOOKUP($D20,'Price List'!$A$2:$H$101,4,FALSE),""))</f>
        <v/>
      </c>
      <c r="G20" s="37" t="n"/>
      <c r="H20" s="24">
        <f>IF(OR($B20&lt;&gt;"Yes",$D20=""),"",IFERROR(VLOOKUP($D20,'Price List'!$A$2:$H$101,5,FALSE),""))</f>
        <v/>
      </c>
      <c r="I20" s="29">
        <f>IF(OR($B20&lt;&gt;"Yes",$D20=""),"",IFERROR(VLOOKUP($D20,'Price List'!$A$2:$H$101,6,FALSE),""))</f>
        <v/>
      </c>
      <c r="J20" s="30" t="n"/>
      <c r="K20" s="29">
        <f>IF(OR($B20&lt;&gt;"Yes",$D20=""),"",IF($J20&lt;&gt;"",$J20,IFERROR(VLOOKUP($D20,'Price List'!$A$2:$H$101,6,FALSE),"")))</f>
        <v/>
      </c>
      <c r="L20" s="29">
        <f>IF(OR($B20&lt;&gt;"Yes",NOT(ISNUMBER($G20)),NOT(ISNUMBER($K20))),"",IFERROR($G20*$K20,""))</f>
        <v/>
      </c>
      <c r="M20" s="11" t="n"/>
      <c r="N20" s="24">
        <f>IF($B20="","",IF($B20="No","Excluded",IF($D20="","Missing item code",IFERROR(IF(VLOOKUP($D20,'Price List'!$A$2:$H$101,8,FALSE)="Inactive","Inactive code",IF(VLOOKUP($D20,'Price List'!$A$2:$H$101,8,FALSE)&lt;&gt;"Ready","Check Price List",IF(NOT(ISNUMBER($G20)),"Check quantity",IF($G20&lt;=0,"Check quantity",IF(NOT(ISNUMBER($K20)),"Check unit price",IF($K20&lt;=0,"Check unit price","Ready")))))),"Code not found"))))</f>
        <v/>
      </c>
      <c r="O20">
        <f>'Price List'!A20</f>
        <v/>
      </c>
    </row>
    <row r="21">
      <c r="A21" s="31">
        <f>ROW()-1</f>
        <v/>
      </c>
      <c r="B21" s="25" t="n"/>
      <c r="C21" s="26" t="n"/>
      <c r="D21" s="25" t="n"/>
      <c r="E21" s="31">
        <f>IF(OR($B21&lt;&gt;"Yes",$D21=""),"",IFERROR(VLOOKUP($D21,'Price List'!$A$2:$H$101,3,FALSE),""))</f>
        <v/>
      </c>
      <c r="F21" s="32">
        <f>IF(OR($B21&lt;&gt;"Yes",$D21=""),"",IFERROR(VLOOKUP($D21,'Price List'!$A$2:$H$101,4,FALSE),""))</f>
        <v/>
      </c>
      <c r="G21" s="37" t="n"/>
      <c r="H21" s="31">
        <f>IF(OR($B21&lt;&gt;"Yes",$D21=""),"",IFERROR(VLOOKUP($D21,'Price List'!$A$2:$H$101,5,FALSE),""))</f>
        <v/>
      </c>
      <c r="I21" s="33">
        <f>IF(OR($B21&lt;&gt;"Yes",$D21=""),"",IFERROR(VLOOKUP($D21,'Price List'!$A$2:$H$101,6,FALSE),""))</f>
        <v/>
      </c>
      <c r="J21" s="30" t="n"/>
      <c r="K21" s="33">
        <f>IF(OR($B21&lt;&gt;"Yes",$D21=""),"",IF($J21&lt;&gt;"",$J21,IFERROR(VLOOKUP($D21,'Price List'!$A$2:$H$101,6,FALSE),"")))</f>
        <v/>
      </c>
      <c r="L21" s="33">
        <f>IF(OR($B21&lt;&gt;"Yes",NOT(ISNUMBER($G21)),NOT(ISNUMBER($K21))),"",IFERROR($G21*$K21,""))</f>
        <v/>
      </c>
      <c r="M21" s="11" t="n"/>
      <c r="N21" s="31">
        <f>IF($B21="","",IF($B21="No","Excluded",IF($D21="","Missing item code",IFERROR(IF(VLOOKUP($D21,'Price List'!$A$2:$H$101,8,FALSE)="Inactive","Inactive code",IF(VLOOKUP($D21,'Price List'!$A$2:$H$101,8,FALSE)&lt;&gt;"Ready","Check Price List",IF(NOT(ISNUMBER($G21)),"Check quantity",IF($G21&lt;=0,"Check quantity",IF(NOT(ISNUMBER($K21)),"Check unit price",IF($K21&lt;=0,"Check unit price","Ready")))))),"Code not found"))))</f>
        <v/>
      </c>
      <c r="O21">
        <f>'Price List'!A21</f>
        <v/>
      </c>
    </row>
    <row r="22">
      <c r="A22" s="24">
        <f>ROW()-1</f>
        <v/>
      </c>
      <c r="B22" s="25" t="n"/>
      <c r="C22" s="26" t="n"/>
      <c r="D22" s="25" t="n"/>
      <c r="E22" s="24">
        <f>IF(OR($B22&lt;&gt;"Yes",$D22=""),"",IFERROR(VLOOKUP($D22,'Price List'!$A$2:$H$101,3,FALSE),""))</f>
        <v/>
      </c>
      <c r="F22" s="27">
        <f>IF(OR($B22&lt;&gt;"Yes",$D22=""),"",IFERROR(VLOOKUP($D22,'Price List'!$A$2:$H$101,4,FALSE),""))</f>
        <v/>
      </c>
      <c r="G22" s="37" t="n"/>
      <c r="H22" s="24">
        <f>IF(OR($B22&lt;&gt;"Yes",$D22=""),"",IFERROR(VLOOKUP($D22,'Price List'!$A$2:$H$101,5,FALSE),""))</f>
        <v/>
      </c>
      <c r="I22" s="29">
        <f>IF(OR($B22&lt;&gt;"Yes",$D22=""),"",IFERROR(VLOOKUP($D22,'Price List'!$A$2:$H$101,6,FALSE),""))</f>
        <v/>
      </c>
      <c r="J22" s="30" t="n"/>
      <c r="K22" s="29">
        <f>IF(OR($B22&lt;&gt;"Yes",$D22=""),"",IF($J22&lt;&gt;"",$J22,IFERROR(VLOOKUP($D22,'Price List'!$A$2:$H$101,6,FALSE),"")))</f>
        <v/>
      </c>
      <c r="L22" s="29">
        <f>IF(OR($B22&lt;&gt;"Yes",NOT(ISNUMBER($G22)),NOT(ISNUMBER($K22))),"",IFERROR($G22*$K22,""))</f>
        <v/>
      </c>
      <c r="M22" s="11" t="n"/>
      <c r="N22" s="24">
        <f>IF($B22="","",IF($B22="No","Excluded",IF($D22="","Missing item code",IFERROR(IF(VLOOKUP($D22,'Price List'!$A$2:$H$101,8,FALSE)="Inactive","Inactive code",IF(VLOOKUP($D22,'Price List'!$A$2:$H$101,8,FALSE)&lt;&gt;"Ready","Check Price List",IF(NOT(ISNUMBER($G22)),"Check quantity",IF($G22&lt;=0,"Check quantity",IF(NOT(ISNUMBER($K22)),"Check unit price",IF($K22&lt;=0,"Check unit price","Ready")))))),"Code not found"))))</f>
        <v/>
      </c>
      <c r="O22">
        <f>'Price List'!A22</f>
        <v/>
      </c>
    </row>
    <row r="23">
      <c r="A23" s="31">
        <f>ROW()-1</f>
        <v/>
      </c>
      <c r="B23" s="25" t="n"/>
      <c r="C23" s="26" t="n"/>
      <c r="D23" s="25" t="n"/>
      <c r="E23" s="31">
        <f>IF(OR($B23&lt;&gt;"Yes",$D23=""),"",IFERROR(VLOOKUP($D23,'Price List'!$A$2:$H$101,3,FALSE),""))</f>
        <v/>
      </c>
      <c r="F23" s="32">
        <f>IF(OR($B23&lt;&gt;"Yes",$D23=""),"",IFERROR(VLOOKUP($D23,'Price List'!$A$2:$H$101,4,FALSE),""))</f>
        <v/>
      </c>
      <c r="G23" s="37" t="n"/>
      <c r="H23" s="31">
        <f>IF(OR($B23&lt;&gt;"Yes",$D23=""),"",IFERROR(VLOOKUP($D23,'Price List'!$A$2:$H$101,5,FALSE),""))</f>
        <v/>
      </c>
      <c r="I23" s="33">
        <f>IF(OR($B23&lt;&gt;"Yes",$D23=""),"",IFERROR(VLOOKUP($D23,'Price List'!$A$2:$H$101,6,FALSE),""))</f>
        <v/>
      </c>
      <c r="J23" s="30" t="n"/>
      <c r="K23" s="33">
        <f>IF(OR($B23&lt;&gt;"Yes",$D23=""),"",IF($J23&lt;&gt;"",$J23,IFERROR(VLOOKUP($D23,'Price List'!$A$2:$H$101,6,FALSE),"")))</f>
        <v/>
      </c>
      <c r="L23" s="33">
        <f>IF(OR($B23&lt;&gt;"Yes",NOT(ISNUMBER($G23)),NOT(ISNUMBER($K23))),"",IFERROR($G23*$K23,""))</f>
        <v/>
      </c>
      <c r="M23" s="11" t="n"/>
      <c r="N23" s="31">
        <f>IF($B23="","",IF($B23="No","Excluded",IF($D23="","Missing item code",IFERROR(IF(VLOOKUP($D23,'Price List'!$A$2:$H$101,8,FALSE)="Inactive","Inactive code",IF(VLOOKUP($D23,'Price List'!$A$2:$H$101,8,FALSE)&lt;&gt;"Ready","Check Price List",IF(NOT(ISNUMBER($G23)),"Check quantity",IF($G23&lt;=0,"Check quantity",IF(NOT(ISNUMBER($K23)),"Check unit price",IF($K23&lt;=0,"Check unit price","Ready")))))),"Code not found"))))</f>
        <v/>
      </c>
      <c r="O23">
        <f>'Price List'!A23</f>
        <v/>
      </c>
    </row>
    <row r="24">
      <c r="A24" s="24">
        <f>ROW()-1</f>
        <v/>
      </c>
      <c r="B24" s="25" t="n"/>
      <c r="C24" s="26" t="n"/>
      <c r="D24" s="25" t="n"/>
      <c r="E24" s="24">
        <f>IF(OR($B24&lt;&gt;"Yes",$D24=""),"",IFERROR(VLOOKUP($D24,'Price List'!$A$2:$H$101,3,FALSE),""))</f>
        <v/>
      </c>
      <c r="F24" s="27">
        <f>IF(OR($B24&lt;&gt;"Yes",$D24=""),"",IFERROR(VLOOKUP($D24,'Price List'!$A$2:$H$101,4,FALSE),""))</f>
        <v/>
      </c>
      <c r="G24" s="37" t="n"/>
      <c r="H24" s="24">
        <f>IF(OR($B24&lt;&gt;"Yes",$D24=""),"",IFERROR(VLOOKUP($D24,'Price List'!$A$2:$H$101,5,FALSE),""))</f>
        <v/>
      </c>
      <c r="I24" s="29">
        <f>IF(OR($B24&lt;&gt;"Yes",$D24=""),"",IFERROR(VLOOKUP($D24,'Price List'!$A$2:$H$101,6,FALSE),""))</f>
        <v/>
      </c>
      <c r="J24" s="30" t="n"/>
      <c r="K24" s="29">
        <f>IF(OR($B24&lt;&gt;"Yes",$D24=""),"",IF($J24&lt;&gt;"",$J24,IFERROR(VLOOKUP($D24,'Price List'!$A$2:$H$101,6,FALSE),"")))</f>
        <v/>
      </c>
      <c r="L24" s="29">
        <f>IF(OR($B24&lt;&gt;"Yes",NOT(ISNUMBER($G24)),NOT(ISNUMBER($K24))),"",IFERROR($G24*$K24,""))</f>
        <v/>
      </c>
      <c r="M24" s="11" t="n"/>
      <c r="N24" s="24">
        <f>IF($B24="","",IF($B24="No","Excluded",IF($D24="","Missing item code",IFERROR(IF(VLOOKUP($D24,'Price List'!$A$2:$H$101,8,FALSE)="Inactive","Inactive code",IF(VLOOKUP($D24,'Price List'!$A$2:$H$101,8,FALSE)&lt;&gt;"Ready","Check Price List",IF(NOT(ISNUMBER($G24)),"Check quantity",IF($G24&lt;=0,"Check quantity",IF(NOT(ISNUMBER($K24)),"Check unit price",IF($K24&lt;=0,"Check unit price","Ready")))))),"Code not found"))))</f>
        <v/>
      </c>
      <c r="O24">
        <f>'Price List'!A24</f>
        <v/>
      </c>
    </row>
    <row r="25">
      <c r="A25" s="31">
        <f>ROW()-1</f>
        <v/>
      </c>
      <c r="B25" s="25" t="n"/>
      <c r="C25" s="26" t="n"/>
      <c r="D25" s="25" t="n"/>
      <c r="E25" s="31">
        <f>IF(OR($B25&lt;&gt;"Yes",$D25=""),"",IFERROR(VLOOKUP($D25,'Price List'!$A$2:$H$101,3,FALSE),""))</f>
        <v/>
      </c>
      <c r="F25" s="32">
        <f>IF(OR($B25&lt;&gt;"Yes",$D25=""),"",IFERROR(VLOOKUP($D25,'Price List'!$A$2:$H$101,4,FALSE),""))</f>
        <v/>
      </c>
      <c r="G25" s="37" t="n"/>
      <c r="H25" s="31">
        <f>IF(OR($B25&lt;&gt;"Yes",$D25=""),"",IFERROR(VLOOKUP($D25,'Price List'!$A$2:$H$101,5,FALSE),""))</f>
        <v/>
      </c>
      <c r="I25" s="33">
        <f>IF(OR($B25&lt;&gt;"Yes",$D25=""),"",IFERROR(VLOOKUP($D25,'Price List'!$A$2:$H$101,6,FALSE),""))</f>
        <v/>
      </c>
      <c r="J25" s="30" t="n"/>
      <c r="K25" s="33">
        <f>IF(OR($B25&lt;&gt;"Yes",$D25=""),"",IF($J25&lt;&gt;"",$J25,IFERROR(VLOOKUP($D25,'Price List'!$A$2:$H$101,6,FALSE),"")))</f>
        <v/>
      </c>
      <c r="L25" s="33">
        <f>IF(OR($B25&lt;&gt;"Yes",NOT(ISNUMBER($G25)),NOT(ISNUMBER($K25))),"",IFERROR($G25*$K25,""))</f>
        <v/>
      </c>
      <c r="M25" s="11" t="n"/>
      <c r="N25" s="31">
        <f>IF($B25="","",IF($B25="No","Excluded",IF($D25="","Missing item code",IFERROR(IF(VLOOKUP($D25,'Price List'!$A$2:$H$101,8,FALSE)="Inactive","Inactive code",IF(VLOOKUP($D25,'Price List'!$A$2:$H$101,8,FALSE)&lt;&gt;"Ready","Check Price List",IF(NOT(ISNUMBER($G25)),"Check quantity",IF($G25&lt;=0,"Check quantity",IF(NOT(ISNUMBER($K25)),"Check unit price",IF($K25&lt;=0,"Check unit price","Ready")))))),"Code not found"))))</f>
        <v/>
      </c>
      <c r="O25">
        <f>'Price List'!A25</f>
        <v/>
      </c>
    </row>
    <row r="26">
      <c r="A26" s="24">
        <f>ROW()-1</f>
        <v/>
      </c>
      <c r="B26" s="25" t="n"/>
      <c r="C26" s="26" t="n"/>
      <c r="D26" s="25" t="n"/>
      <c r="E26" s="24">
        <f>IF(OR($B26&lt;&gt;"Yes",$D26=""),"",IFERROR(VLOOKUP($D26,'Price List'!$A$2:$H$101,3,FALSE),""))</f>
        <v/>
      </c>
      <c r="F26" s="27">
        <f>IF(OR($B26&lt;&gt;"Yes",$D26=""),"",IFERROR(VLOOKUP($D26,'Price List'!$A$2:$H$101,4,FALSE),""))</f>
        <v/>
      </c>
      <c r="G26" s="37" t="n"/>
      <c r="H26" s="24">
        <f>IF(OR($B26&lt;&gt;"Yes",$D26=""),"",IFERROR(VLOOKUP($D26,'Price List'!$A$2:$H$101,5,FALSE),""))</f>
        <v/>
      </c>
      <c r="I26" s="29">
        <f>IF(OR($B26&lt;&gt;"Yes",$D26=""),"",IFERROR(VLOOKUP($D26,'Price List'!$A$2:$H$101,6,FALSE),""))</f>
        <v/>
      </c>
      <c r="J26" s="30" t="n"/>
      <c r="K26" s="29">
        <f>IF(OR($B26&lt;&gt;"Yes",$D26=""),"",IF($J26&lt;&gt;"",$J26,IFERROR(VLOOKUP($D26,'Price List'!$A$2:$H$101,6,FALSE),"")))</f>
        <v/>
      </c>
      <c r="L26" s="29">
        <f>IF(OR($B26&lt;&gt;"Yes",NOT(ISNUMBER($G26)),NOT(ISNUMBER($K26))),"",IFERROR($G26*$K26,""))</f>
        <v/>
      </c>
      <c r="M26" s="11" t="n"/>
      <c r="N26" s="24">
        <f>IF($B26="","",IF($B26="No","Excluded",IF($D26="","Missing item code",IFERROR(IF(VLOOKUP($D26,'Price List'!$A$2:$H$101,8,FALSE)="Inactive","Inactive code",IF(VLOOKUP($D26,'Price List'!$A$2:$H$101,8,FALSE)&lt;&gt;"Ready","Check Price List",IF(NOT(ISNUMBER($G26)),"Check quantity",IF($G26&lt;=0,"Check quantity",IF(NOT(ISNUMBER($K26)),"Check unit price",IF($K26&lt;=0,"Check unit price","Ready")))))),"Code not found"))))</f>
        <v/>
      </c>
      <c r="O26">
        <f>'Price List'!A26</f>
        <v/>
      </c>
    </row>
    <row r="27">
      <c r="A27" s="31">
        <f>ROW()-1</f>
        <v/>
      </c>
      <c r="B27" s="25" t="n"/>
      <c r="C27" s="26" t="n"/>
      <c r="D27" s="25" t="n"/>
      <c r="E27" s="31">
        <f>IF(OR($B27&lt;&gt;"Yes",$D27=""),"",IFERROR(VLOOKUP($D27,'Price List'!$A$2:$H$101,3,FALSE),""))</f>
        <v/>
      </c>
      <c r="F27" s="32">
        <f>IF(OR($B27&lt;&gt;"Yes",$D27=""),"",IFERROR(VLOOKUP($D27,'Price List'!$A$2:$H$101,4,FALSE),""))</f>
        <v/>
      </c>
      <c r="G27" s="37" t="n"/>
      <c r="H27" s="31">
        <f>IF(OR($B27&lt;&gt;"Yes",$D27=""),"",IFERROR(VLOOKUP($D27,'Price List'!$A$2:$H$101,5,FALSE),""))</f>
        <v/>
      </c>
      <c r="I27" s="33">
        <f>IF(OR($B27&lt;&gt;"Yes",$D27=""),"",IFERROR(VLOOKUP($D27,'Price List'!$A$2:$H$101,6,FALSE),""))</f>
        <v/>
      </c>
      <c r="J27" s="30" t="n"/>
      <c r="K27" s="33">
        <f>IF(OR($B27&lt;&gt;"Yes",$D27=""),"",IF($J27&lt;&gt;"",$J27,IFERROR(VLOOKUP($D27,'Price List'!$A$2:$H$101,6,FALSE),"")))</f>
        <v/>
      </c>
      <c r="L27" s="33">
        <f>IF(OR($B27&lt;&gt;"Yes",NOT(ISNUMBER($G27)),NOT(ISNUMBER($K27))),"",IFERROR($G27*$K27,""))</f>
        <v/>
      </c>
      <c r="M27" s="11" t="n"/>
      <c r="N27" s="31">
        <f>IF($B27="","",IF($B27="No","Excluded",IF($D27="","Missing item code",IFERROR(IF(VLOOKUP($D27,'Price List'!$A$2:$H$101,8,FALSE)="Inactive","Inactive code",IF(VLOOKUP($D27,'Price List'!$A$2:$H$101,8,FALSE)&lt;&gt;"Ready","Check Price List",IF(NOT(ISNUMBER($G27)),"Check quantity",IF($G27&lt;=0,"Check quantity",IF(NOT(ISNUMBER($K27)),"Check unit price",IF($K27&lt;=0,"Check unit price","Ready")))))),"Code not found"))))</f>
        <v/>
      </c>
      <c r="O27">
        <f>'Price List'!A27</f>
        <v/>
      </c>
    </row>
    <row r="28">
      <c r="A28" s="24">
        <f>ROW()-1</f>
        <v/>
      </c>
      <c r="B28" s="25" t="n"/>
      <c r="C28" s="26" t="n"/>
      <c r="D28" s="25" t="n"/>
      <c r="E28" s="24">
        <f>IF(OR($B28&lt;&gt;"Yes",$D28=""),"",IFERROR(VLOOKUP($D28,'Price List'!$A$2:$H$101,3,FALSE),""))</f>
        <v/>
      </c>
      <c r="F28" s="27">
        <f>IF(OR($B28&lt;&gt;"Yes",$D28=""),"",IFERROR(VLOOKUP($D28,'Price List'!$A$2:$H$101,4,FALSE),""))</f>
        <v/>
      </c>
      <c r="G28" s="37" t="n"/>
      <c r="H28" s="24">
        <f>IF(OR($B28&lt;&gt;"Yes",$D28=""),"",IFERROR(VLOOKUP($D28,'Price List'!$A$2:$H$101,5,FALSE),""))</f>
        <v/>
      </c>
      <c r="I28" s="29">
        <f>IF(OR($B28&lt;&gt;"Yes",$D28=""),"",IFERROR(VLOOKUP($D28,'Price List'!$A$2:$H$101,6,FALSE),""))</f>
        <v/>
      </c>
      <c r="J28" s="30" t="n"/>
      <c r="K28" s="29">
        <f>IF(OR($B28&lt;&gt;"Yes",$D28=""),"",IF($J28&lt;&gt;"",$J28,IFERROR(VLOOKUP($D28,'Price List'!$A$2:$H$101,6,FALSE),"")))</f>
        <v/>
      </c>
      <c r="L28" s="29">
        <f>IF(OR($B28&lt;&gt;"Yes",NOT(ISNUMBER($G28)),NOT(ISNUMBER($K28))),"",IFERROR($G28*$K28,""))</f>
        <v/>
      </c>
      <c r="M28" s="11" t="n"/>
      <c r="N28" s="24">
        <f>IF($B28="","",IF($B28="No","Excluded",IF($D28="","Missing item code",IFERROR(IF(VLOOKUP($D28,'Price List'!$A$2:$H$101,8,FALSE)="Inactive","Inactive code",IF(VLOOKUP($D28,'Price List'!$A$2:$H$101,8,FALSE)&lt;&gt;"Ready","Check Price List",IF(NOT(ISNUMBER($G28)),"Check quantity",IF($G28&lt;=0,"Check quantity",IF(NOT(ISNUMBER($K28)),"Check unit price",IF($K28&lt;=0,"Check unit price","Ready")))))),"Code not found"))))</f>
        <v/>
      </c>
      <c r="O28">
        <f>'Price List'!A28</f>
        <v/>
      </c>
    </row>
    <row r="29">
      <c r="A29" s="31">
        <f>ROW()-1</f>
        <v/>
      </c>
      <c r="B29" s="25" t="n"/>
      <c r="C29" s="26" t="n"/>
      <c r="D29" s="25" t="n"/>
      <c r="E29" s="31">
        <f>IF(OR($B29&lt;&gt;"Yes",$D29=""),"",IFERROR(VLOOKUP($D29,'Price List'!$A$2:$H$101,3,FALSE),""))</f>
        <v/>
      </c>
      <c r="F29" s="32">
        <f>IF(OR($B29&lt;&gt;"Yes",$D29=""),"",IFERROR(VLOOKUP($D29,'Price List'!$A$2:$H$101,4,FALSE),""))</f>
        <v/>
      </c>
      <c r="G29" s="37" t="n"/>
      <c r="H29" s="31">
        <f>IF(OR($B29&lt;&gt;"Yes",$D29=""),"",IFERROR(VLOOKUP($D29,'Price List'!$A$2:$H$101,5,FALSE),""))</f>
        <v/>
      </c>
      <c r="I29" s="33">
        <f>IF(OR($B29&lt;&gt;"Yes",$D29=""),"",IFERROR(VLOOKUP($D29,'Price List'!$A$2:$H$101,6,FALSE),""))</f>
        <v/>
      </c>
      <c r="J29" s="30" t="n"/>
      <c r="K29" s="33">
        <f>IF(OR($B29&lt;&gt;"Yes",$D29=""),"",IF($J29&lt;&gt;"",$J29,IFERROR(VLOOKUP($D29,'Price List'!$A$2:$H$101,6,FALSE),"")))</f>
        <v/>
      </c>
      <c r="L29" s="33">
        <f>IF(OR($B29&lt;&gt;"Yes",NOT(ISNUMBER($G29)),NOT(ISNUMBER($K29))),"",IFERROR($G29*$K29,""))</f>
        <v/>
      </c>
      <c r="M29" s="11" t="n"/>
      <c r="N29" s="31">
        <f>IF($B29="","",IF($B29="No","Excluded",IF($D29="","Missing item code",IFERROR(IF(VLOOKUP($D29,'Price List'!$A$2:$H$101,8,FALSE)="Inactive","Inactive code",IF(VLOOKUP($D29,'Price List'!$A$2:$H$101,8,FALSE)&lt;&gt;"Ready","Check Price List",IF(NOT(ISNUMBER($G29)),"Check quantity",IF($G29&lt;=0,"Check quantity",IF(NOT(ISNUMBER($K29)),"Check unit price",IF($K29&lt;=0,"Check unit price","Ready")))))),"Code not found"))))</f>
        <v/>
      </c>
      <c r="O29">
        <f>'Price List'!A29</f>
        <v/>
      </c>
    </row>
    <row r="30">
      <c r="A30" s="24">
        <f>ROW()-1</f>
        <v/>
      </c>
      <c r="B30" s="25" t="n"/>
      <c r="C30" s="26" t="n"/>
      <c r="D30" s="25" t="n"/>
      <c r="E30" s="24">
        <f>IF(OR($B30&lt;&gt;"Yes",$D30=""),"",IFERROR(VLOOKUP($D30,'Price List'!$A$2:$H$101,3,FALSE),""))</f>
        <v/>
      </c>
      <c r="F30" s="27">
        <f>IF(OR($B30&lt;&gt;"Yes",$D30=""),"",IFERROR(VLOOKUP($D30,'Price List'!$A$2:$H$101,4,FALSE),""))</f>
        <v/>
      </c>
      <c r="G30" s="37" t="n"/>
      <c r="H30" s="24">
        <f>IF(OR($B30&lt;&gt;"Yes",$D30=""),"",IFERROR(VLOOKUP($D30,'Price List'!$A$2:$H$101,5,FALSE),""))</f>
        <v/>
      </c>
      <c r="I30" s="29">
        <f>IF(OR($B30&lt;&gt;"Yes",$D30=""),"",IFERROR(VLOOKUP($D30,'Price List'!$A$2:$H$101,6,FALSE),""))</f>
        <v/>
      </c>
      <c r="J30" s="30" t="n"/>
      <c r="K30" s="29">
        <f>IF(OR($B30&lt;&gt;"Yes",$D30=""),"",IF($J30&lt;&gt;"",$J30,IFERROR(VLOOKUP($D30,'Price List'!$A$2:$H$101,6,FALSE),"")))</f>
        <v/>
      </c>
      <c r="L30" s="29">
        <f>IF(OR($B30&lt;&gt;"Yes",NOT(ISNUMBER($G30)),NOT(ISNUMBER($K30))),"",IFERROR($G30*$K30,""))</f>
        <v/>
      </c>
      <c r="M30" s="11" t="n"/>
      <c r="N30" s="24">
        <f>IF($B30="","",IF($B30="No","Excluded",IF($D30="","Missing item code",IFERROR(IF(VLOOKUP($D30,'Price List'!$A$2:$H$101,8,FALSE)="Inactive","Inactive code",IF(VLOOKUP($D30,'Price List'!$A$2:$H$101,8,FALSE)&lt;&gt;"Ready","Check Price List",IF(NOT(ISNUMBER($G30)),"Check quantity",IF($G30&lt;=0,"Check quantity",IF(NOT(ISNUMBER($K30)),"Check unit price",IF($K30&lt;=0,"Check unit price","Ready")))))),"Code not found"))))</f>
        <v/>
      </c>
      <c r="O30">
        <f>'Price List'!A30</f>
        <v/>
      </c>
    </row>
    <row r="31">
      <c r="A31" s="31">
        <f>ROW()-1</f>
        <v/>
      </c>
      <c r="B31" s="25" t="n"/>
      <c r="C31" s="26" t="n"/>
      <c r="D31" s="25" t="n"/>
      <c r="E31" s="31">
        <f>IF(OR($B31&lt;&gt;"Yes",$D31=""),"",IFERROR(VLOOKUP($D31,'Price List'!$A$2:$H$101,3,FALSE),""))</f>
        <v/>
      </c>
      <c r="F31" s="32">
        <f>IF(OR($B31&lt;&gt;"Yes",$D31=""),"",IFERROR(VLOOKUP($D31,'Price List'!$A$2:$H$101,4,FALSE),""))</f>
        <v/>
      </c>
      <c r="G31" s="37" t="n"/>
      <c r="H31" s="31">
        <f>IF(OR($B31&lt;&gt;"Yes",$D31=""),"",IFERROR(VLOOKUP($D31,'Price List'!$A$2:$H$101,5,FALSE),""))</f>
        <v/>
      </c>
      <c r="I31" s="33">
        <f>IF(OR($B31&lt;&gt;"Yes",$D31=""),"",IFERROR(VLOOKUP($D31,'Price List'!$A$2:$H$101,6,FALSE),""))</f>
        <v/>
      </c>
      <c r="J31" s="30" t="n"/>
      <c r="K31" s="33">
        <f>IF(OR($B31&lt;&gt;"Yes",$D31=""),"",IF($J31&lt;&gt;"",$J31,IFERROR(VLOOKUP($D31,'Price List'!$A$2:$H$101,6,FALSE),"")))</f>
        <v/>
      </c>
      <c r="L31" s="33">
        <f>IF(OR($B31&lt;&gt;"Yes",NOT(ISNUMBER($G31)),NOT(ISNUMBER($K31))),"",IFERROR($G31*$K31,""))</f>
        <v/>
      </c>
      <c r="M31" s="11" t="n"/>
      <c r="N31" s="31">
        <f>IF($B31="","",IF($B31="No","Excluded",IF($D31="","Missing item code",IFERROR(IF(VLOOKUP($D31,'Price List'!$A$2:$H$101,8,FALSE)="Inactive","Inactive code",IF(VLOOKUP($D31,'Price List'!$A$2:$H$101,8,FALSE)&lt;&gt;"Ready","Check Price List",IF(NOT(ISNUMBER($G31)),"Check quantity",IF($G31&lt;=0,"Check quantity",IF(NOT(ISNUMBER($K31)),"Check unit price",IF($K31&lt;=0,"Check unit price","Ready")))))),"Code not found"))))</f>
        <v/>
      </c>
      <c r="O31">
        <f>'Price List'!A31</f>
        <v/>
      </c>
    </row>
    <row r="32">
      <c r="A32" s="24">
        <f>ROW()-1</f>
        <v/>
      </c>
      <c r="B32" s="25" t="n"/>
      <c r="C32" s="26" t="n"/>
      <c r="D32" s="25" t="n"/>
      <c r="E32" s="24">
        <f>IF(OR($B32&lt;&gt;"Yes",$D32=""),"",IFERROR(VLOOKUP($D32,'Price List'!$A$2:$H$101,3,FALSE),""))</f>
        <v/>
      </c>
      <c r="F32" s="27">
        <f>IF(OR($B32&lt;&gt;"Yes",$D32=""),"",IFERROR(VLOOKUP($D32,'Price List'!$A$2:$H$101,4,FALSE),""))</f>
        <v/>
      </c>
      <c r="G32" s="37" t="n"/>
      <c r="H32" s="24">
        <f>IF(OR($B32&lt;&gt;"Yes",$D32=""),"",IFERROR(VLOOKUP($D32,'Price List'!$A$2:$H$101,5,FALSE),""))</f>
        <v/>
      </c>
      <c r="I32" s="29">
        <f>IF(OR($B32&lt;&gt;"Yes",$D32=""),"",IFERROR(VLOOKUP($D32,'Price List'!$A$2:$H$101,6,FALSE),""))</f>
        <v/>
      </c>
      <c r="J32" s="30" t="n"/>
      <c r="K32" s="29">
        <f>IF(OR($B32&lt;&gt;"Yes",$D32=""),"",IF($J32&lt;&gt;"",$J32,IFERROR(VLOOKUP($D32,'Price List'!$A$2:$H$101,6,FALSE),"")))</f>
        <v/>
      </c>
      <c r="L32" s="29">
        <f>IF(OR($B32&lt;&gt;"Yes",NOT(ISNUMBER($G32)),NOT(ISNUMBER($K32))),"",IFERROR($G32*$K32,""))</f>
        <v/>
      </c>
      <c r="M32" s="11" t="n"/>
      <c r="N32" s="24">
        <f>IF($B32="","",IF($B32="No","Excluded",IF($D32="","Missing item code",IFERROR(IF(VLOOKUP($D32,'Price List'!$A$2:$H$101,8,FALSE)="Inactive","Inactive code",IF(VLOOKUP($D32,'Price List'!$A$2:$H$101,8,FALSE)&lt;&gt;"Ready","Check Price List",IF(NOT(ISNUMBER($G32)),"Check quantity",IF($G32&lt;=0,"Check quantity",IF(NOT(ISNUMBER($K32)),"Check unit price",IF($K32&lt;=0,"Check unit price","Ready")))))),"Code not found"))))</f>
        <v/>
      </c>
      <c r="O32">
        <f>'Price List'!A32</f>
        <v/>
      </c>
    </row>
    <row r="33">
      <c r="A33" s="31">
        <f>ROW()-1</f>
        <v/>
      </c>
      <c r="B33" s="25" t="n"/>
      <c r="C33" s="26" t="n"/>
      <c r="D33" s="25" t="n"/>
      <c r="E33" s="31">
        <f>IF(OR($B33&lt;&gt;"Yes",$D33=""),"",IFERROR(VLOOKUP($D33,'Price List'!$A$2:$H$101,3,FALSE),""))</f>
        <v/>
      </c>
      <c r="F33" s="32">
        <f>IF(OR($B33&lt;&gt;"Yes",$D33=""),"",IFERROR(VLOOKUP($D33,'Price List'!$A$2:$H$101,4,FALSE),""))</f>
        <v/>
      </c>
      <c r="G33" s="37" t="n"/>
      <c r="H33" s="31">
        <f>IF(OR($B33&lt;&gt;"Yes",$D33=""),"",IFERROR(VLOOKUP($D33,'Price List'!$A$2:$H$101,5,FALSE),""))</f>
        <v/>
      </c>
      <c r="I33" s="33">
        <f>IF(OR($B33&lt;&gt;"Yes",$D33=""),"",IFERROR(VLOOKUP($D33,'Price List'!$A$2:$H$101,6,FALSE),""))</f>
        <v/>
      </c>
      <c r="J33" s="30" t="n"/>
      <c r="K33" s="33">
        <f>IF(OR($B33&lt;&gt;"Yes",$D33=""),"",IF($J33&lt;&gt;"",$J33,IFERROR(VLOOKUP($D33,'Price List'!$A$2:$H$101,6,FALSE),"")))</f>
        <v/>
      </c>
      <c r="L33" s="33">
        <f>IF(OR($B33&lt;&gt;"Yes",NOT(ISNUMBER($G33)),NOT(ISNUMBER($K33))),"",IFERROR($G33*$K33,""))</f>
        <v/>
      </c>
      <c r="M33" s="11" t="n"/>
      <c r="N33" s="31">
        <f>IF($B33="","",IF($B33="No","Excluded",IF($D33="","Missing item code",IFERROR(IF(VLOOKUP($D33,'Price List'!$A$2:$H$101,8,FALSE)="Inactive","Inactive code",IF(VLOOKUP($D33,'Price List'!$A$2:$H$101,8,FALSE)&lt;&gt;"Ready","Check Price List",IF(NOT(ISNUMBER($G33)),"Check quantity",IF($G33&lt;=0,"Check quantity",IF(NOT(ISNUMBER($K33)),"Check unit price",IF($K33&lt;=0,"Check unit price","Ready")))))),"Code not found"))))</f>
        <v/>
      </c>
      <c r="O33">
        <f>'Price List'!A33</f>
        <v/>
      </c>
    </row>
    <row r="34">
      <c r="A34" s="24">
        <f>ROW()-1</f>
        <v/>
      </c>
      <c r="B34" s="25" t="n"/>
      <c r="C34" s="26" t="n"/>
      <c r="D34" s="25" t="n"/>
      <c r="E34" s="24">
        <f>IF(OR($B34&lt;&gt;"Yes",$D34=""),"",IFERROR(VLOOKUP($D34,'Price List'!$A$2:$H$101,3,FALSE),""))</f>
        <v/>
      </c>
      <c r="F34" s="27">
        <f>IF(OR($B34&lt;&gt;"Yes",$D34=""),"",IFERROR(VLOOKUP($D34,'Price List'!$A$2:$H$101,4,FALSE),""))</f>
        <v/>
      </c>
      <c r="G34" s="37" t="n"/>
      <c r="H34" s="24">
        <f>IF(OR($B34&lt;&gt;"Yes",$D34=""),"",IFERROR(VLOOKUP($D34,'Price List'!$A$2:$H$101,5,FALSE),""))</f>
        <v/>
      </c>
      <c r="I34" s="29">
        <f>IF(OR($B34&lt;&gt;"Yes",$D34=""),"",IFERROR(VLOOKUP($D34,'Price List'!$A$2:$H$101,6,FALSE),""))</f>
        <v/>
      </c>
      <c r="J34" s="30" t="n"/>
      <c r="K34" s="29">
        <f>IF(OR($B34&lt;&gt;"Yes",$D34=""),"",IF($J34&lt;&gt;"",$J34,IFERROR(VLOOKUP($D34,'Price List'!$A$2:$H$101,6,FALSE),"")))</f>
        <v/>
      </c>
      <c r="L34" s="29">
        <f>IF(OR($B34&lt;&gt;"Yes",NOT(ISNUMBER($G34)),NOT(ISNUMBER($K34))),"",IFERROR($G34*$K34,""))</f>
        <v/>
      </c>
      <c r="M34" s="11" t="n"/>
      <c r="N34" s="24">
        <f>IF($B34="","",IF($B34="No","Excluded",IF($D34="","Missing item code",IFERROR(IF(VLOOKUP($D34,'Price List'!$A$2:$H$101,8,FALSE)="Inactive","Inactive code",IF(VLOOKUP($D34,'Price List'!$A$2:$H$101,8,FALSE)&lt;&gt;"Ready","Check Price List",IF(NOT(ISNUMBER($G34)),"Check quantity",IF($G34&lt;=0,"Check quantity",IF(NOT(ISNUMBER($K34)),"Check unit price",IF($K34&lt;=0,"Check unit price","Ready")))))),"Code not found"))))</f>
        <v/>
      </c>
      <c r="O34">
        <f>'Price List'!A34</f>
        <v/>
      </c>
    </row>
    <row r="35">
      <c r="A35" s="31">
        <f>ROW()-1</f>
        <v/>
      </c>
      <c r="B35" s="25" t="n"/>
      <c r="C35" s="26" t="n"/>
      <c r="D35" s="25" t="n"/>
      <c r="E35" s="31">
        <f>IF(OR($B35&lt;&gt;"Yes",$D35=""),"",IFERROR(VLOOKUP($D35,'Price List'!$A$2:$H$101,3,FALSE),""))</f>
        <v/>
      </c>
      <c r="F35" s="32">
        <f>IF(OR($B35&lt;&gt;"Yes",$D35=""),"",IFERROR(VLOOKUP($D35,'Price List'!$A$2:$H$101,4,FALSE),""))</f>
        <v/>
      </c>
      <c r="G35" s="37" t="n"/>
      <c r="H35" s="31">
        <f>IF(OR($B35&lt;&gt;"Yes",$D35=""),"",IFERROR(VLOOKUP($D35,'Price List'!$A$2:$H$101,5,FALSE),""))</f>
        <v/>
      </c>
      <c r="I35" s="33">
        <f>IF(OR($B35&lt;&gt;"Yes",$D35=""),"",IFERROR(VLOOKUP($D35,'Price List'!$A$2:$H$101,6,FALSE),""))</f>
        <v/>
      </c>
      <c r="J35" s="30" t="n"/>
      <c r="K35" s="33">
        <f>IF(OR($B35&lt;&gt;"Yes",$D35=""),"",IF($J35&lt;&gt;"",$J35,IFERROR(VLOOKUP($D35,'Price List'!$A$2:$H$101,6,FALSE),"")))</f>
        <v/>
      </c>
      <c r="L35" s="33">
        <f>IF(OR($B35&lt;&gt;"Yes",NOT(ISNUMBER($G35)),NOT(ISNUMBER($K35))),"",IFERROR($G35*$K35,""))</f>
        <v/>
      </c>
      <c r="M35" s="11" t="n"/>
      <c r="N35" s="31">
        <f>IF($B35="","",IF($B35="No","Excluded",IF($D35="","Missing item code",IFERROR(IF(VLOOKUP($D35,'Price List'!$A$2:$H$101,8,FALSE)="Inactive","Inactive code",IF(VLOOKUP($D35,'Price List'!$A$2:$H$101,8,FALSE)&lt;&gt;"Ready","Check Price List",IF(NOT(ISNUMBER($G35)),"Check quantity",IF($G35&lt;=0,"Check quantity",IF(NOT(ISNUMBER($K35)),"Check unit price",IF($K35&lt;=0,"Check unit price","Ready")))))),"Code not found"))))</f>
        <v/>
      </c>
      <c r="O35">
        <f>'Price List'!A35</f>
        <v/>
      </c>
    </row>
    <row r="36">
      <c r="A36" s="24">
        <f>ROW()-1</f>
        <v/>
      </c>
      <c r="B36" s="25" t="n"/>
      <c r="C36" s="26" t="n"/>
      <c r="D36" s="25" t="n"/>
      <c r="E36" s="24">
        <f>IF(OR($B36&lt;&gt;"Yes",$D36=""),"",IFERROR(VLOOKUP($D36,'Price List'!$A$2:$H$101,3,FALSE),""))</f>
        <v/>
      </c>
      <c r="F36" s="27">
        <f>IF(OR($B36&lt;&gt;"Yes",$D36=""),"",IFERROR(VLOOKUP($D36,'Price List'!$A$2:$H$101,4,FALSE),""))</f>
        <v/>
      </c>
      <c r="G36" s="37" t="n"/>
      <c r="H36" s="24">
        <f>IF(OR($B36&lt;&gt;"Yes",$D36=""),"",IFERROR(VLOOKUP($D36,'Price List'!$A$2:$H$101,5,FALSE),""))</f>
        <v/>
      </c>
      <c r="I36" s="29">
        <f>IF(OR($B36&lt;&gt;"Yes",$D36=""),"",IFERROR(VLOOKUP($D36,'Price List'!$A$2:$H$101,6,FALSE),""))</f>
        <v/>
      </c>
      <c r="J36" s="30" t="n"/>
      <c r="K36" s="29">
        <f>IF(OR($B36&lt;&gt;"Yes",$D36=""),"",IF($J36&lt;&gt;"",$J36,IFERROR(VLOOKUP($D36,'Price List'!$A$2:$H$101,6,FALSE),"")))</f>
        <v/>
      </c>
      <c r="L36" s="29">
        <f>IF(OR($B36&lt;&gt;"Yes",NOT(ISNUMBER($G36)),NOT(ISNUMBER($K36))),"",IFERROR($G36*$K36,""))</f>
        <v/>
      </c>
      <c r="M36" s="11" t="n"/>
      <c r="N36" s="24">
        <f>IF($B36="","",IF($B36="No","Excluded",IF($D36="","Missing item code",IFERROR(IF(VLOOKUP($D36,'Price List'!$A$2:$H$101,8,FALSE)="Inactive","Inactive code",IF(VLOOKUP($D36,'Price List'!$A$2:$H$101,8,FALSE)&lt;&gt;"Ready","Check Price List",IF(NOT(ISNUMBER($G36)),"Check quantity",IF($G36&lt;=0,"Check quantity",IF(NOT(ISNUMBER($K36)),"Check unit price",IF($K36&lt;=0,"Check unit price","Ready")))))),"Code not found"))))</f>
        <v/>
      </c>
      <c r="O36">
        <f>'Price List'!A36</f>
        <v/>
      </c>
    </row>
    <row r="37">
      <c r="A37" s="31">
        <f>ROW()-1</f>
        <v/>
      </c>
      <c r="B37" s="25" t="n"/>
      <c r="C37" s="26" t="n"/>
      <c r="D37" s="25" t="n"/>
      <c r="E37" s="31">
        <f>IF(OR($B37&lt;&gt;"Yes",$D37=""),"",IFERROR(VLOOKUP($D37,'Price List'!$A$2:$H$101,3,FALSE),""))</f>
        <v/>
      </c>
      <c r="F37" s="32">
        <f>IF(OR($B37&lt;&gt;"Yes",$D37=""),"",IFERROR(VLOOKUP($D37,'Price List'!$A$2:$H$101,4,FALSE),""))</f>
        <v/>
      </c>
      <c r="G37" s="37" t="n"/>
      <c r="H37" s="31">
        <f>IF(OR($B37&lt;&gt;"Yes",$D37=""),"",IFERROR(VLOOKUP($D37,'Price List'!$A$2:$H$101,5,FALSE),""))</f>
        <v/>
      </c>
      <c r="I37" s="33">
        <f>IF(OR($B37&lt;&gt;"Yes",$D37=""),"",IFERROR(VLOOKUP($D37,'Price List'!$A$2:$H$101,6,FALSE),""))</f>
        <v/>
      </c>
      <c r="J37" s="30" t="n"/>
      <c r="K37" s="33">
        <f>IF(OR($B37&lt;&gt;"Yes",$D37=""),"",IF($J37&lt;&gt;"",$J37,IFERROR(VLOOKUP($D37,'Price List'!$A$2:$H$101,6,FALSE),"")))</f>
        <v/>
      </c>
      <c r="L37" s="33">
        <f>IF(OR($B37&lt;&gt;"Yes",NOT(ISNUMBER($G37)),NOT(ISNUMBER($K37))),"",IFERROR($G37*$K37,""))</f>
        <v/>
      </c>
      <c r="M37" s="11" t="n"/>
      <c r="N37" s="31">
        <f>IF($B37="","",IF($B37="No","Excluded",IF($D37="","Missing item code",IFERROR(IF(VLOOKUP($D37,'Price List'!$A$2:$H$101,8,FALSE)="Inactive","Inactive code",IF(VLOOKUP($D37,'Price List'!$A$2:$H$101,8,FALSE)&lt;&gt;"Ready","Check Price List",IF(NOT(ISNUMBER($G37)),"Check quantity",IF($G37&lt;=0,"Check quantity",IF(NOT(ISNUMBER($K37)),"Check unit price",IF($K37&lt;=0,"Check unit price","Ready")))))),"Code not found"))))</f>
        <v/>
      </c>
      <c r="O37">
        <f>'Price List'!A37</f>
        <v/>
      </c>
    </row>
    <row r="38">
      <c r="A38" s="24">
        <f>ROW()-1</f>
        <v/>
      </c>
      <c r="B38" s="25" t="n"/>
      <c r="C38" s="26" t="n"/>
      <c r="D38" s="25" t="n"/>
      <c r="E38" s="24">
        <f>IF(OR($B38&lt;&gt;"Yes",$D38=""),"",IFERROR(VLOOKUP($D38,'Price List'!$A$2:$H$101,3,FALSE),""))</f>
        <v/>
      </c>
      <c r="F38" s="27">
        <f>IF(OR($B38&lt;&gt;"Yes",$D38=""),"",IFERROR(VLOOKUP($D38,'Price List'!$A$2:$H$101,4,FALSE),""))</f>
        <v/>
      </c>
      <c r="G38" s="37" t="n"/>
      <c r="H38" s="24">
        <f>IF(OR($B38&lt;&gt;"Yes",$D38=""),"",IFERROR(VLOOKUP($D38,'Price List'!$A$2:$H$101,5,FALSE),""))</f>
        <v/>
      </c>
      <c r="I38" s="29">
        <f>IF(OR($B38&lt;&gt;"Yes",$D38=""),"",IFERROR(VLOOKUP($D38,'Price List'!$A$2:$H$101,6,FALSE),""))</f>
        <v/>
      </c>
      <c r="J38" s="30" t="n"/>
      <c r="K38" s="29">
        <f>IF(OR($B38&lt;&gt;"Yes",$D38=""),"",IF($J38&lt;&gt;"",$J38,IFERROR(VLOOKUP($D38,'Price List'!$A$2:$H$101,6,FALSE),"")))</f>
        <v/>
      </c>
      <c r="L38" s="29">
        <f>IF(OR($B38&lt;&gt;"Yes",NOT(ISNUMBER($G38)),NOT(ISNUMBER($K38))),"",IFERROR($G38*$K38,""))</f>
        <v/>
      </c>
      <c r="M38" s="11" t="n"/>
      <c r="N38" s="24">
        <f>IF($B38="","",IF($B38="No","Excluded",IF($D38="","Missing item code",IFERROR(IF(VLOOKUP($D38,'Price List'!$A$2:$H$101,8,FALSE)="Inactive","Inactive code",IF(VLOOKUP($D38,'Price List'!$A$2:$H$101,8,FALSE)&lt;&gt;"Ready","Check Price List",IF(NOT(ISNUMBER($G38)),"Check quantity",IF($G38&lt;=0,"Check quantity",IF(NOT(ISNUMBER($K38)),"Check unit price",IF($K38&lt;=0,"Check unit price","Ready")))))),"Code not found"))))</f>
        <v/>
      </c>
      <c r="O38">
        <f>'Price List'!A38</f>
        <v/>
      </c>
    </row>
    <row r="39">
      <c r="A39" s="31">
        <f>ROW()-1</f>
        <v/>
      </c>
      <c r="B39" s="25" t="n"/>
      <c r="C39" s="26" t="n"/>
      <c r="D39" s="25" t="n"/>
      <c r="E39" s="31">
        <f>IF(OR($B39&lt;&gt;"Yes",$D39=""),"",IFERROR(VLOOKUP($D39,'Price List'!$A$2:$H$101,3,FALSE),""))</f>
        <v/>
      </c>
      <c r="F39" s="32">
        <f>IF(OR($B39&lt;&gt;"Yes",$D39=""),"",IFERROR(VLOOKUP($D39,'Price List'!$A$2:$H$101,4,FALSE),""))</f>
        <v/>
      </c>
      <c r="G39" s="37" t="n"/>
      <c r="H39" s="31">
        <f>IF(OR($B39&lt;&gt;"Yes",$D39=""),"",IFERROR(VLOOKUP($D39,'Price List'!$A$2:$H$101,5,FALSE),""))</f>
        <v/>
      </c>
      <c r="I39" s="33">
        <f>IF(OR($B39&lt;&gt;"Yes",$D39=""),"",IFERROR(VLOOKUP($D39,'Price List'!$A$2:$H$101,6,FALSE),""))</f>
        <v/>
      </c>
      <c r="J39" s="30" t="n"/>
      <c r="K39" s="33">
        <f>IF(OR($B39&lt;&gt;"Yes",$D39=""),"",IF($J39&lt;&gt;"",$J39,IFERROR(VLOOKUP($D39,'Price List'!$A$2:$H$101,6,FALSE),"")))</f>
        <v/>
      </c>
      <c r="L39" s="33">
        <f>IF(OR($B39&lt;&gt;"Yes",NOT(ISNUMBER($G39)),NOT(ISNUMBER($K39))),"",IFERROR($G39*$K39,""))</f>
        <v/>
      </c>
      <c r="M39" s="11" t="n"/>
      <c r="N39" s="31">
        <f>IF($B39="","",IF($B39="No","Excluded",IF($D39="","Missing item code",IFERROR(IF(VLOOKUP($D39,'Price List'!$A$2:$H$101,8,FALSE)="Inactive","Inactive code",IF(VLOOKUP($D39,'Price List'!$A$2:$H$101,8,FALSE)&lt;&gt;"Ready","Check Price List",IF(NOT(ISNUMBER($G39)),"Check quantity",IF($G39&lt;=0,"Check quantity",IF(NOT(ISNUMBER($K39)),"Check unit price",IF($K39&lt;=0,"Check unit price","Ready")))))),"Code not found"))))</f>
        <v/>
      </c>
      <c r="O39">
        <f>'Price List'!A39</f>
        <v/>
      </c>
    </row>
    <row r="40">
      <c r="A40" s="24">
        <f>ROW()-1</f>
        <v/>
      </c>
      <c r="B40" s="25" t="n"/>
      <c r="C40" s="26" t="n"/>
      <c r="D40" s="25" t="n"/>
      <c r="E40" s="24">
        <f>IF(OR($B40&lt;&gt;"Yes",$D40=""),"",IFERROR(VLOOKUP($D40,'Price List'!$A$2:$H$101,3,FALSE),""))</f>
        <v/>
      </c>
      <c r="F40" s="27">
        <f>IF(OR($B40&lt;&gt;"Yes",$D40=""),"",IFERROR(VLOOKUP($D40,'Price List'!$A$2:$H$101,4,FALSE),""))</f>
        <v/>
      </c>
      <c r="G40" s="37" t="n"/>
      <c r="H40" s="24">
        <f>IF(OR($B40&lt;&gt;"Yes",$D40=""),"",IFERROR(VLOOKUP($D40,'Price List'!$A$2:$H$101,5,FALSE),""))</f>
        <v/>
      </c>
      <c r="I40" s="29">
        <f>IF(OR($B40&lt;&gt;"Yes",$D40=""),"",IFERROR(VLOOKUP($D40,'Price List'!$A$2:$H$101,6,FALSE),""))</f>
        <v/>
      </c>
      <c r="J40" s="30" t="n"/>
      <c r="K40" s="29">
        <f>IF(OR($B40&lt;&gt;"Yes",$D40=""),"",IF($J40&lt;&gt;"",$J40,IFERROR(VLOOKUP($D40,'Price List'!$A$2:$H$101,6,FALSE),"")))</f>
        <v/>
      </c>
      <c r="L40" s="29">
        <f>IF(OR($B40&lt;&gt;"Yes",NOT(ISNUMBER($G40)),NOT(ISNUMBER($K40))),"",IFERROR($G40*$K40,""))</f>
        <v/>
      </c>
      <c r="M40" s="11" t="n"/>
      <c r="N40" s="24">
        <f>IF($B40="","",IF($B40="No","Excluded",IF($D40="","Missing item code",IFERROR(IF(VLOOKUP($D40,'Price List'!$A$2:$H$101,8,FALSE)="Inactive","Inactive code",IF(VLOOKUP($D40,'Price List'!$A$2:$H$101,8,FALSE)&lt;&gt;"Ready","Check Price List",IF(NOT(ISNUMBER($G40)),"Check quantity",IF($G40&lt;=0,"Check quantity",IF(NOT(ISNUMBER($K40)),"Check unit price",IF($K40&lt;=0,"Check unit price","Ready")))))),"Code not found"))))</f>
        <v/>
      </c>
      <c r="O40">
        <f>'Price List'!A40</f>
        <v/>
      </c>
    </row>
    <row r="41">
      <c r="A41" s="31">
        <f>ROW()-1</f>
        <v/>
      </c>
      <c r="B41" s="25" t="n"/>
      <c r="C41" s="26" t="n"/>
      <c r="D41" s="25" t="n"/>
      <c r="E41" s="31">
        <f>IF(OR($B41&lt;&gt;"Yes",$D41=""),"",IFERROR(VLOOKUP($D41,'Price List'!$A$2:$H$101,3,FALSE),""))</f>
        <v/>
      </c>
      <c r="F41" s="32">
        <f>IF(OR($B41&lt;&gt;"Yes",$D41=""),"",IFERROR(VLOOKUP($D41,'Price List'!$A$2:$H$101,4,FALSE),""))</f>
        <v/>
      </c>
      <c r="G41" s="37" t="n"/>
      <c r="H41" s="31">
        <f>IF(OR($B41&lt;&gt;"Yes",$D41=""),"",IFERROR(VLOOKUP($D41,'Price List'!$A$2:$H$101,5,FALSE),""))</f>
        <v/>
      </c>
      <c r="I41" s="33">
        <f>IF(OR($B41&lt;&gt;"Yes",$D41=""),"",IFERROR(VLOOKUP($D41,'Price List'!$A$2:$H$101,6,FALSE),""))</f>
        <v/>
      </c>
      <c r="J41" s="30" t="n"/>
      <c r="K41" s="33">
        <f>IF(OR($B41&lt;&gt;"Yes",$D41=""),"",IF($J41&lt;&gt;"",$J41,IFERROR(VLOOKUP($D41,'Price List'!$A$2:$H$101,6,FALSE),"")))</f>
        <v/>
      </c>
      <c r="L41" s="33">
        <f>IF(OR($B41&lt;&gt;"Yes",NOT(ISNUMBER($G41)),NOT(ISNUMBER($K41))),"",IFERROR($G41*$K41,""))</f>
        <v/>
      </c>
      <c r="M41" s="11" t="n"/>
      <c r="N41" s="31">
        <f>IF($B41="","",IF($B41="No","Excluded",IF($D41="","Missing item code",IFERROR(IF(VLOOKUP($D41,'Price List'!$A$2:$H$101,8,FALSE)="Inactive","Inactive code",IF(VLOOKUP($D41,'Price List'!$A$2:$H$101,8,FALSE)&lt;&gt;"Ready","Check Price List",IF(NOT(ISNUMBER($G41)),"Check quantity",IF($G41&lt;=0,"Check quantity",IF(NOT(ISNUMBER($K41)),"Check unit price",IF($K41&lt;=0,"Check unit price","Ready")))))),"Code not found"))))</f>
        <v/>
      </c>
      <c r="O41">
        <f>'Price List'!A41</f>
        <v/>
      </c>
    </row>
    <row r="42">
      <c r="A42" s="24">
        <f>ROW()-1</f>
        <v/>
      </c>
      <c r="B42" s="25" t="n"/>
      <c r="C42" s="26" t="n"/>
      <c r="D42" s="25" t="n"/>
      <c r="E42" s="24">
        <f>IF(OR($B42&lt;&gt;"Yes",$D42=""),"",IFERROR(VLOOKUP($D42,'Price List'!$A$2:$H$101,3,FALSE),""))</f>
        <v/>
      </c>
      <c r="F42" s="27">
        <f>IF(OR($B42&lt;&gt;"Yes",$D42=""),"",IFERROR(VLOOKUP($D42,'Price List'!$A$2:$H$101,4,FALSE),""))</f>
        <v/>
      </c>
      <c r="G42" s="37" t="n"/>
      <c r="H42" s="24">
        <f>IF(OR($B42&lt;&gt;"Yes",$D42=""),"",IFERROR(VLOOKUP($D42,'Price List'!$A$2:$H$101,5,FALSE),""))</f>
        <v/>
      </c>
      <c r="I42" s="29">
        <f>IF(OR($B42&lt;&gt;"Yes",$D42=""),"",IFERROR(VLOOKUP($D42,'Price List'!$A$2:$H$101,6,FALSE),""))</f>
        <v/>
      </c>
      <c r="J42" s="30" t="n"/>
      <c r="K42" s="29">
        <f>IF(OR($B42&lt;&gt;"Yes",$D42=""),"",IF($J42&lt;&gt;"",$J42,IFERROR(VLOOKUP($D42,'Price List'!$A$2:$H$101,6,FALSE),"")))</f>
        <v/>
      </c>
      <c r="L42" s="29">
        <f>IF(OR($B42&lt;&gt;"Yes",NOT(ISNUMBER($G42)),NOT(ISNUMBER($K42))),"",IFERROR($G42*$K42,""))</f>
        <v/>
      </c>
      <c r="M42" s="11" t="n"/>
      <c r="N42" s="24">
        <f>IF($B42="","",IF($B42="No","Excluded",IF($D42="","Missing item code",IFERROR(IF(VLOOKUP($D42,'Price List'!$A$2:$H$101,8,FALSE)="Inactive","Inactive code",IF(VLOOKUP($D42,'Price List'!$A$2:$H$101,8,FALSE)&lt;&gt;"Ready","Check Price List",IF(NOT(ISNUMBER($G42)),"Check quantity",IF($G42&lt;=0,"Check quantity",IF(NOT(ISNUMBER($K42)),"Check unit price",IF($K42&lt;=0,"Check unit price","Ready")))))),"Code not found"))))</f>
        <v/>
      </c>
      <c r="O42">
        <f>'Price List'!A42</f>
        <v/>
      </c>
    </row>
    <row r="43">
      <c r="A43" s="31">
        <f>ROW()-1</f>
        <v/>
      </c>
      <c r="B43" s="25" t="n"/>
      <c r="C43" s="26" t="n"/>
      <c r="D43" s="25" t="n"/>
      <c r="E43" s="31">
        <f>IF(OR($B43&lt;&gt;"Yes",$D43=""),"",IFERROR(VLOOKUP($D43,'Price List'!$A$2:$H$101,3,FALSE),""))</f>
        <v/>
      </c>
      <c r="F43" s="32">
        <f>IF(OR($B43&lt;&gt;"Yes",$D43=""),"",IFERROR(VLOOKUP($D43,'Price List'!$A$2:$H$101,4,FALSE),""))</f>
        <v/>
      </c>
      <c r="G43" s="37" t="n"/>
      <c r="H43" s="31">
        <f>IF(OR($B43&lt;&gt;"Yes",$D43=""),"",IFERROR(VLOOKUP($D43,'Price List'!$A$2:$H$101,5,FALSE),""))</f>
        <v/>
      </c>
      <c r="I43" s="33">
        <f>IF(OR($B43&lt;&gt;"Yes",$D43=""),"",IFERROR(VLOOKUP($D43,'Price List'!$A$2:$H$101,6,FALSE),""))</f>
        <v/>
      </c>
      <c r="J43" s="30" t="n"/>
      <c r="K43" s="33">
        <f>IF(OR($B43&lt;&gt;"Yes",$D43=""),"",IF($J43&lt;&gt;"",$J43,IFERROR(VLOOKUP($D43,'Price List'!$A$2:$H$101,6,FALSE),"")))</f>
        <v/>
      </c>
      <c r="L43" s="33">
        <f>IF(OR($B43&lt;&gt;"Yes",NOT(ISNUMBER($G43)),NOT(ISNUMBER($K43))),"",IFERROR($G43*$K43,""))</f>
        <v/>
      </c>
      <c r="M43" s="11" t="n"/>
      <c r="N43" s="31">
        <f>IF($B43="","",IF($B43="No","Excluded",IF($D43="","Missing item code",IFERROR(IF(VLOOKUP($D43,'Price List'!$A$2:$H$101,8,FALSE)="Inactive","Inactive code",IF(VLOOKUP($D43,'Price List'!$A$2:$H$101,8,FALSE)&lt;&gt;"Ready","Check Price List",IF(NOT(ISNUMBER($G43)),"Check quantity",IF($G43&lt;=0,"Check quantity",IF(NOT(ISNUMBER($K43)),"Check unit price",IF($K43&lt;=0,"Check unit price","Ready")))))),"Code not found"))))</f>
        <v/>
      </c>
      <c r="O43">
        <f>'Price List'!A43</f>
        <v/>
      </c>
    </row>
    <row r="44">
      <c r="A44" s="24">
        <f>ROW()-1</f>
        <v/>
      </c>
      <c r="B44" s="25" t="n"/>
      <c r="C44" s="26" t="n"/>
      <c r="D44" s="25" t="n"/>
      <c r="E44" s="24">
        <f>IF(OR($B44&lt;&gt;"Yes",$D44=""),"",IFERROR(VLOOKUP($D44,'Price List'!$A$2:$H$101,3,FALSE),""))</f>
        <v/>
      </c>
      <c r="F44" s="27">
        <f>IF(OR($B44&lt;&gt;"Yes",$D44=""),"",IFERROR(VLOOKUP($D44,'Price List'!$A$2:$H$101,4,FALSE),""))</f>
        <v/>
      </c>
      <c r="G44" s="37" t="n"/>
      <c r="H44" s="24">
        <f>IF(OR($B44&lt;&gt;"Yes",$D44=""),"",IFERROR(VLOOKUP($D44,'Price List'!$A$2:$H$101,5,FALSE),""))</f>
        <v/>
      </c>
      <c r="I44" s="29">
        <f>IF(OR($B44&lt;&gt;"Yes",$D44=""),"",IFERROR(VLOOKUP($D44,'Price List'!$A$2:$H$101,6,FALSE),""))</f>
        <v/>
      </c>
      <c r="J44" s="30" t="n"/>
      <c r="K44" s="29">
        <f>IF(OR($B44&lt;&gt;"Yes",$D44=""),"",IF($J44&lt;&gt;"",$J44,IFERROR(VLOOKUP($D44,'Price List'!$A$2:$H$101,6,FALSE),"")))</f>
        <v/>
      </c>
      <c r="L44" s="29">
        <f>IF(OR($B44&lt;&gt;"Yes",NOT(ISNUMBER($G44)),NOT(ISNUMBER($K44))),"",IFERROR($G44*$K44,""))</f>
        <v/>
      </c>
      <c r="M44" s="11" t="n"/>
      <c r="N44" s="24">
        <f>IF($B44="","",IF($B44="No","Excluded",IF($D44="","Missing item code",IFERROR(IF(VLOOKUP($D44,'Price List'!$A$2:$H$101,8,FALSE)="Inactive","Inactive code",IF(VLOOKUP($D44,'Price List'!$A$2:$H$101,8,FALSE)&lt;&gt;"Ready","Check Price List",IF(NOT(ISNUMBER($G44)),"Check quantity",IF($G44&lt;=0,"Check quantity",IF(NOT(ISNUMBER($K44)),"Check unit price",IF($K44&lt;=0,"Check unit price","Ready")))))),"Code not found"))))</f>
        <v/>
      </c>
      <c r="O44">
        <f>'Price List'!A44</f>
        <v/>
      </c>
    </row>
    <row r="45">
      <c r="A45" s="31">
        <f>ROW()-1</f>
        <v/>
      </c>
      <c r="B45" s="25" t="n"/>
      <c r="C45" s="26" t="n"/>
      <c r="D45" s="25" t="n"/>
      <c r="E45" s="31">
        <f>IF(OR($B45&lt;&gt;"Yes",$D45=""),"",IFERROR(VLOOKUP($D45,'Price List'!$A$2:$H$101,3,FALSE),""))</f>
        <v/>
      </c>
      <c r="F45" s="32">
        <f>IF(OR($B45&lt;&gt;"Yes",$D45=""),"",IFERROR(VLOOKUP($D45,'Price List'!$A$2:$H$101,4,FALSE),""))</f>
        <v/>
      </c>
      <c r="G45" s="37" t="n"/>
      <c r="H45" s="31">
        <f>IF(OR($B45&lt;&gt;"Yes",$D45=""),"",IFERROR(VLOOKUP($D45,'Price List'!$A$2:$H$101,5,FALSE),""))</f>
        <v/>
      </c>
      <c r="I45" s="33">
        <f>IF(OR($B45&lt;&gt;"Yes",$D45=""),"",IFERROR(VLOOKUP($D45,'Price List'!$A$2:$H$101,6,FALSE),""))</f>
        <v/>
      </c>
      <c r="J45" s="30" t="n"/>
      <c r="K45" s="33">
        <f>IF(OR($B45&lt;&gt;"Yes",$D45=""),"",IF($J45&lt;&gt;"",$J45,IFERROR(VLOOKUP($D45,'Price List'!$A$2:$H$101,6,FALSE),"")))</f>
        <v/>
      </c>
      <c r="L45" s="33">
        <f>IF(OR($B45&lt;&gt;"Yes",NOT(ISNUMBER($G45)),NOT(ISNUMBER($K45))),"",IFERROR($G45*$K45,""))</f>
        <v/>
      </c>
      <c r="M45" s="11" t="n"/>
      <c r="N45" s="31">
        <f>IF($B45="","",IF($B45="No","Excluded",IF($D45="","Missing item code",IFERROR(IF(VLOOKUP($D45,'Price List'!$A$2:$H$101,8,FALSE)="Inactive","Inactive code",IF(VLOOKUP($D45,'Price List'!$A$2:$H$101,8,FALSE)&lt;&gt;"Ready","Check Price List",IF(NOT(ISNUMBER($G45)),"Check quantity",IF($G45&lt;=0,"Check quantity",IF(NOT(ISNUMBER($K45)),"Check unit price",IF($K45&lt;=0,"Check unit price","Ready")))))),"Code not found"))))</f>
        <v/>
      </c>
      <c r="O45">
        <f>'Price List'!A45</f>
        <v/>
      </c>
    </row>
    <row r="46">
      <c r="A46" s="24">
        <f>ROW()-1</f>
        <v/>
      </c>
      <c r="B46" s="25" t="n"/>
      <c r="C46" s="26" t="n"/>
      <c r="D46" s="25" t="n"/>
      <c r="E46" s="24">
        <f>IF(OR($B46&lt;&gt;"Yes",$D46=""),"",IFERROR(VLOOKUP($D46,'Price List'!$A$2:$H$101,3,FALSE),""))</f>
        <v/>
      </c>
      <c r="F46" s="27">
        <f>IF(OR($B46&lt;&gt;"Yes",$D46=""),"",IFERROR(VLOOKUP($D46,'Price List'!$A$2:$H$101,4,FALSE),""))</f>
        <v/>
      </c>
      <c r="G46" s="37" t="n"/>
      <c r="H46" s="24">
        <f>IF(OR($B46&lt;&gt;"Yes",$D46=""),"",IFERROR(VLOOKUP($D46,'Price List'!$A$2:$H$101,5,FALSE),""))</f>
        <v/>
      </c>
      <c r="I46" s="29">
        <f>IF(OR($B46&lt;&gt;"Yes",$D46=""),"",IFERROR(VLOOKUP($D46,'Price List'!$A$2:$H$101,6,FALSE),""))</f>
        <v/>
      </c>
      <c r="J46" s="30" t="n"/>
      <c r="K46" s="29">
        <f>IF(OR($B46&lt;&gt;"Yes",$D46=""),"",IF($J46&lt;&gt;"",$J46,IFERROR(VLOOKUP($D46,'Price List'!$A$2:$H$101,6,FALSE),"")))</f>
        <v/>
      </c>
      <c r="L46" s="29">
        <f>IF(OR($B46&lt;&gt;"Yes",NOT(ISNUMBER($G46)),NOT(ISNUMBER($K46))),"",IFERROR($G46*$K46,""))</f>
        <v/>
      </c>
      <c r="M46" s="11" t="n"/>
      <c r="N46" s="24">
        <f>IF($B46="","",IF($B46="No","Excluded",IF($D46="","Missing item code",IFERROR(IF(VLOOKUP($D46,'Price List'!$A$2:$H$101,8,FALSE)="Inactive","Inactive code",IF(VLOOKUP($D46,'Price List'!$A$2:$H$101,8,FALSE)&lt;&gt;"Ready","Check Price List",IF(NOT(ISNUMBER($G46)),"Check quantity",IF($G46&lt;=0,"Check quantity",IF(NOT(ISNUMBER($K46)),"Check unit price",IF($K46&lt;=0,"Check unit price","Ready")))))),"Code not found"))))</f>
        <v/>
      </c>
      <c r="O46">
        <f>'Price List'!A46</f>
        <v/>
      </c>
    </row>
    <row r="47">
      <c r="A47" s="31">
        <f>ROW()-1</f>
        <v/>
      </c>
      <c r="B47" s="25" t="n"/>
      <c r="C47" s="26" t="n"/>
      <c r="D47" s="25" t="n"/>
      <c r="E47" s="31">
        <f>IF(OR($B47&lt;&gt;"Yes",$D47=""),"",IFERROR(VLOOKUP($D47,'Price List'!$A$2:$H$101,3,FALSE),""))</f>
        <v/>
      </c>
      <c r="F47" s="32">
        <f>IF(OR($B47&lt;&gt;"Yes",$D47=""),"",IFERROR(VLOOKUP($D47,'Price List'!$A$2:$H$101,4,FALSE),""))</f>
        <v/>
      </c>
      <c r="G47" s="37" t="n"/>
      <c r="H47" s="31">
        <f>IF(OR($B47&lt;&gt;"Yes",$D47=""),"",IFERROR(VLOOKUP($D47,'Price List'!$A$2:$H$101,5,FALSE),""))</f>
        <v/>
      </c>
      <c r="I47" s="33">
        <f>IF(OR($B47&lt;&gt;"Yes",$D47=""),"",IFERROR(VLOOKUP($D47,'Price List'!$A$2:$H$101,6,FALSE),""))</f>
        <v/>
      </c>
      <c r="J47" s="30" t="n"/>
      <c r="K47" s="33">
        <f>IF(OR($B47&lt;&gt;"Yes",$D47=""),"",IF($J47&lt;&gt;"",$J47,IFERROR(VLOOKUP($D47,'Price List'!$A$2:$H$101,6,FALSE),"")))</f>
        <v/>
      </c>
      <c r="L47" s="33">
        <f>IF(OR($B47&lt;&gt;"Yes",NOT(ISNUMBER($G47)),NOT(ISNUMBER($K47))),"",IFERROR($G47*$K47,""))</f>
        <v/>
      </c>
      <c r="M47" s="11" t="n"/>
      <c r="N47" s="31">
        <f>IF($B47="","",IF($B47="No","Excluded",IF($D47="","Missing item code",IFERROR(IF(VLOOKUP($D47,'Price List'!$A$2:$H$101,8,FALSE)="Inactive","Inactive code",IF(VLOOKUP($D47,'Price List'!$A$2:$H$101,8,FALSE)&lt;&gt;"Ready","Check Price List",IF(NOT(ISNUMBER($G47)),"Check quantity",IF($G47&lt;=0,"Check quantity",IF(NOT(ISNUMBER($K47)),"Check unit price",IF($K47&lt;=0,"Check unit price","Ready")))))),"Code not found"))))</f>
        <v/>
      </c>
      <c r="O47">
        <f>'Price List'!A47</f>
        <v/>
      </c>
    </row>
    <row r="48">
      <c r="A48" s="24">
        <f>ROW()-1</f>
        <v/>
      </c>
      <c r="B48" s="25" t="n"/>
      <c r="C48" s="26" t="n"/>
      <c r="D48" s="25" t="n"/>
      <c r="E48" s="24">
        <f>IF(OR($B48&lt;&gt;"Yes",$D48=""),"",IFERROR(VLOOKUP($D48,'Price List'!$A$2:$H$101,3,FALSE),""))</f>
        <v/>
      </c>
      <c r="F48" s="27">
        <f>IF(OR($B48&lt;&gt;"Yes",$D48=""),"",IFERROR(VLOOKUP($D48,'Price List'!$A$2:$H$101,4,FALSE),""))</f>
        <v/>
      </c>
      <c r="G48" s="37" t="n"/>
      <c r="H48" s="24">
        <f>IF(OR($B48&lt;&gt;"Yes",$D48=""),"",IFERROR(VLOOKUP($D48,'Price List'!$A$2:$H$101,5,FALSE),""))</f>
        <v/>
      </c>
      <c r="I48" s="29">
        <f>IF(OR($B48&lt;&gt;"Yes",$D48=""),"",IFERROR(VLOOKUP($D48,'Price List'!$A$2:$H$101,6,FALSE),""))</f>
        <v/>
      </c>
      <c r="J48" s="30" t="n"/>
      <c r="K48" s="29">
        <f>IF(OR($B48&lt;&gt;"Yes",$D48=""),"",IF($J48&lt;&gt;"",$J48,IFERROR(VLOOKUP($D48,'Price List'!$A$2:$H$101,6,FALSE),"")))</f>
        <v/>
      </c>
      <c r="L48" s="29">
        <f>IF(OR($B48&lt;&gt;"Yes",NOT(ISNUMBER($G48)),NOT(ISNUMBER($K48))),"",IFERROR($G48*$K48,""))</f>
        <v/>
      </c>
      <c r="M48" s="11" t="n"/>
      <c r="N48" s="24">
        <f>IF($B48="","",IF($B48="No","Excluded",IF($D48="","Missing item code",IFERROR(IF(VLOOKUP($D48,'Price List'!$A$2:$H$101,8,FALSE)="Inactive","Inactive code",IF(VLOOKUP($D48,'Price List'!$A$2:$H$101,8,FALSE)&lt;&gt;"Ready","Check Price List",IF(NOT(ISNUMBER($G48)),"Check quantity",IF($G48&lt;=0,"Check quantity",IF(NOT(ISNUMBER($K48)),"Check unit price",IF($K48&lt;=0,"Check unit price","Ready")))))),"Code not found"))))</f>
        <v/>
      </c>
      <c r="O48">
        <f>'Price List'!A48</f>
        <v/>
      </c>
    </row>
    <row r="49">
      <c r="A49" s="31">
        <f>ROW()-1</f>
        <v/>
      </c>
      <c r="B49" s="25" t="n"/>
      <c r="C49" s="26" t="n"/>
      <c r="D49" s="25" t="n"/>
      <c r="E49" s="31">
        <f>IF(OR($B49&lt;&gt;"Yes",$D49=""),"",IFERROR(VLOOKUP($D49,'Price List'!$A$2:$H$101,3,FALSE),""))</f>
        <v/>
      </c>
      <c r="F49" s="32">
        <f>IF(OR($B49&lt;&gt;"Yes",$D49=""),"",IFERROR(VLOOKUP($D49,'Price List'!$A$2:$H$101,4,FALSE),""))</f>
        <v/>
      </c>
      <c r="G49" s="37" t="n"/>
      <c r="H49" s="31">
        <f>IF(OR($B49&lt;&gt;"Yes",$D49=""),"",IFERROR(VLOOKUP($D49,'Price List'!$A$2:$H$101,5,FALSE),""))</f>
        <v/>
      </c>
      <c r="I49" s="33">
        <f>IF(OR($B49&lt;&gt;"Yes",$D49=""),"",IFERROR(VLOOKUP($D49,'Price List'!$A$2:$H$101,6,FALSE),""))</f>
        <v/>
      </c>
      <c r="J49" s="30" t="n"/>
      <c r="K49" s="33">
        <f>IF(OR($B49&lt;&gt;"Yes",$D49=""),"",IF($J49&lt;&gt;"",$J49,IFERROR(VLOOKUP($D49,'Price List'!$A$2:$H$101,6,FALSE),"")))</f>
        <v/>
      </c>
      <c r="L49" s="33">
        <f>IF(OR($B49&lt;&gt;"Yes",NOT(ISNUMBER($G49)),NOT(ISNUMBER($K49))),"",IFERROR($G49*$K49,""))</f>
        <v/>
      </c>
      <c r="M49" s="11" t="n"/>
      <c r="N49" s="31">
        <f>IF($B49="","",IF($B49="No","Excluded",IF($D49="","Missing item code",IFERROR(IF(VLOOKUP($D49,'Price List'!$A$2:$H$101,8,FALSE)="Inactive","Inactive code",IF(VLOOKUP($D49,'Price List'!$A$2:$H$101,8,FALSE)&lt;&gt;"Ready","Check Price List",IF(NOT(ISNUMBER($G49)),"Check quantity",IF($G49&lt;=0,"Check quantity",IF(NOT(ISNUMBER($K49)),"Check unit price",IF($K49&lt;=0,"Check unit price","Ready")))))),"Code not found"))))</f>
        <v/>
      </c>
      <c r="O49">
        <f>'Price List'!A49</f>
        <v/>
      </c>
    </row>
    <row r="50">
      <c r="A50" s="24">
        <f>ROW()-1</f>
        <v/>
      </c>
      <c r="B50" s="25" t="n"/>
      <c r="C50" s="26" t="n"/>
      <c r="D50" s="25" t="n"/>
      <c r="E50" s="24">
        <f>IF(OR($B50&lt;&gt;"Yes",$D50=""),"",IFERROR(VLOOKUP($D50,'Price List'!$A$2:$H$101,3,FALSE),""))</f>
        <v/>
      </c>
      <c r="F50" s="27">
        <f>IF(OR($B50&lt;&gt;"Yes",$D50=""),"",IFERROR(VLOOKUP($D50,'Price List'!$A$2:$H$101,4,FALSE),""))</f>
        <v/>
      </c>
      <c r="G50" s="37" t="n"/>
      <c r="H50" s="24">
        <f>IF(OR($B50&lt;&gt;"Yes",$D50=""),"",IFERROR(VLOOKUP($D50,'Price List'!$A$2:$H$101,5,FALSE),""))</f>
        <v/>
      </c>
      <c r="I50" s="29">
        <f>IF(OR($B50&lt;&gt;"Yes",$D50=""),"",IFERROR(VLOOKUP($D50,'Price List'!$A$2:$H$101,6,FALSE),""))</f>
        <v/>
      </c>
      <c r="J50" s="30" t="n"/>
      <c r="K50" s="29">
        <f>IF(OR($B50&lt;&gt;"Yes",$D50=""),"",IF($J50&lt;&gt;"",$J50,IFERROR(VLOOKUP($D50,'Price List'!$A$2:$H$101,6,FALSE),"")))</f>
        <v/>
      </c>
      <c r="L50" s="29">
        <f>IF(OR($B50&lt;&gt;"Yes",NOT(ISNUMBER($G50)),NOT(ISNUMBER($K50))),"",IFERROR($G50*$K50,""))</f>
        <v/>
      </c>
      <c r="M50" s="11" t="n"/>
      <c r="N50" s="24">
        <f>IF($B50="","",IF($B50="No","Excluded",IF($D50="","Missing item code",IFERROR(IF(VLOOKUP($D50,'Price List'!$A$2:$H$101,8,FALSE)="Inactive","Inactive code",IF(VLOOKUP($D50,'Price List'!$A$2:$H$101,8,FALSE)&lt;&gt;"Ready","Check Price List",IF(NOT(ISNUMBER($G50)),"Check quantity",IF($G50&lt;=0,"Check quantity",IF(NOT(ISNUMBER($K50)),"Check unit price",IF($K50&lt;=0,"Check unit price","Ready")))))),"Code not found"))))</f>
        <v/>
      </c>
      <c r="O50">
        <f>'Price List'!A50</f>
        <v/>
      </c>
    </row>
    <row r="51">
      <c r="A51" s="31">
        <f>ROW()-1</f>
        <v/>
      </c>
      <c r="B51" s="25" t="n"/>
      <c r="C51" s="26" t="n"/>
      <c r="D51" s="25" t="n"/>
      <c r="E51" s="31">
        <f>IF(OR($B51&lt;&gt;"Yes",$D51=""),"",IFERROR(VLOOKUP($D51,'Price List'!$A$2:$H$101,3,FALSE),""))</f>
        <v/>
      </c>
      <c r="F51" s="32">
        <f>IF(OR($B51&lt;&gt;"Yes",$D51=""),"",IFERROR(VLOOKUP($D51,'Price List'!$A$2:$H$101,4,FALSE),""))</f>
        <v/>
      </c>
      <c r="G51" s="37" t="n"/>
      <c r="H51" s="31">
        <f>IF(OR($B51&lt;&gt;"Yes",$D51=""),"",IFERROR(VLOOKUP($D51,'Price List'!$A$2:$H$101,5,FALSE),""))</f>
        <v/>
      </c>
      <c r="I51" s="33">
        <f>IF(OR($B51&lt;&gt;"Yes",$D51=""),"",IFERROR(VLOOKUP($D51,'Price List'!$A$2:$H$101,6,FALSE),""))</f>
        <v/>
      </c>
      <c r="J51" s="30" t="n"/>
      <c r="K51" s="33">
        <f>IF(OR($B51&lt;&gt;"Yes",$D51=""),"",IF($J51&lt;&gt;"",$J51,IFERROR(VLOOKUP($D51,'Price List'!$A$2:$H$101,6,FALSE),"")))</f>
        <v/>
      </c>
      <c r="L51" s="33">
        <f>IF(OR($B51&lt;&gt;"Yes",NOT(ISNUMBER($G51)),NOT(ISNUMBER($K51))),"",IFERROR($G51*$K51,""))</f>
        <v/>
      </c>
      <c r="M51" s="11" t="n"/>
      <c r="N51" s="31">
        <f>IF($B51="","",IF($B51="No","Excluded",IF($D51="","Missing item code",IFERROR(IF(VLOOKUP($D51,'Price List'!$A$2:$H$101,8,FALSE)="Inactive","Inactive code",IF(VLOOKUP($D51,'Price List'!$A$2:$H$101,8,FALSE)&lt;&gt;"Ready","Check Price List",IF(NOT(ISNUMBER($G51)),"Check quantity",IF($G51&lt;=0,"Check quantity",IF(NOT(ISNUMBER($K51)),"Check unit price",IF($K51&lt;=0,"Check unit price","Ready")))))),"Code not found"))))</f>
        <v/>
      </c>
      <c r="O51">
        <f>'Price List'!A51</f>
        <v/>
      </c>
    </row>
    <row r="52">
      <c r="A52" s="24">
        <f>ROW()-1</f>
        <v/>
      </c>
      <c r="B52" s="25" t="n"/>
      <c r="C52" s="26" t="n"/>
      <c r="D52" s="25" t="n"/>
      <c r="E52" s="24">
        <f>IF(OR($B52&lt;&gt;"Yes",$D52=""),"",IFERROR(VLOOKUP($D52,'Price List'!$A$2:$H$101,3,FALSE),""))</f>
        <v/>
      </c>
      <c r="F52" s="27">
        <f>IF(OR($B52&lt;&gt;"Yes",$D52=""),"",IFERROR(VLOOKUP($D52,'Price List'!$A$2:$H$101,4,FALSE),""))</f>
        <v/>
      </c>
      <c r="G52" s="37" t="n"/>
      <c r="H52" s="24">
        <f>IF(OR($B52&lt;&gt;"Yes",$D52=""),"",IFERROR(VLOOKUP($D52,'Price List'!$A$2:$H$101,5,FALSE),""))</f>
        <v/>
      </c>
      <c r="I52" s="29">
        <f>IF(OR($B52&lt;&gt;"Yes",$D52=""),"",IFERROR(VLOOKUP($D52,'Price List'!$A$2:$H$101,6,FALSE),""))</f>
        <v/>
      </c>
      <c r="J52" s="30" t="n"/>
      <c r="K52" s="29">
        <f>IF(OR($B52&lt;&gt;"Yes",$D52=""),"",IF($J52&lt;&gt;"",$J52,IFERROR(VLOOKUP($D52,'Price List'!$A$2:$H$101,6,FALSE),"")))</f>
        <v/>
      </c>
      <c r="L52" s="29">
        <f>IF(OR($B52&lt;&gt;"Yes",NOT(ISNUMBER($G52)),NOT(ISNUMBER($K52))),"",IFERROR($G52*$K52,""))</f>
        <v/>
      </c>
      <c r="M52" s="11" t="n"/>
      <c r="N52" s="24">
        <f>IF($B52="","",IF($B52="No","Excluded",IF($D52="","Missing item code",IFERROR(IF(VLOOKUP($D52,'Price List'!$A$2:$H$101,8,FALSE)="Inactive","Inactive code",IF(VLOOKUP($D52,'Price List'!$A$2:$H$101,8,FALSE)&lt;&gt;"Ready","Check Price List",IF(NOT(ISNUMBER($G52)),"Check quantity",IF($G52&lt;=0,"Check quantity",IF(NOT(ISNUMBER($K52)),"Check unit price",IF($K52&lt;=0,"Check unit price","Ready")))))),"Code not found"))))</f>
        <v/>
      </c>
      <c r="O52">
        <f>'Price List'!A52</f>
        <v/>
      </c>
    </row>
    <row r="53">
      <c r="A53" s="31">
        <f>ROW()-1</f>
        <v/>
      </c>
      <c r="B53" s="25" t="n"/>
      <c r="C53" s="26" t="n"/>
      <c r="D53" s="25" t="n"/>
      <c r="E53" s="31">
        <f>IF(OR($B53&lt;&gt;"Yes",$D53=""),"",IFERROR(VLOOKUP($D53,'Price List'!$A$2:$H$101,3,FALSE),""))</f>
        <v/>
      </c>
      <c r="F53" s="32">
        <f>IF(OR($B53&lt;&gt;"Yes",$D53=""),"",IFERROR(VLOOKUP($D53,'Price List'!$A$2:$H$101,4,FALSE),""))</f>
        <v/>
      </c>
      <c r="G53" s="37" t="n"/>
      <c r="H53" s="31">
        <f>IF(OR($B53&lt;&gt;"Yes",$D53=""),"",IFERROR(VLOOKUP($D53,'Price List'!$A$2:$H$101,5,FALSE),""))</f>
        <v/>
      </c>
      <c r="I53" s="33">
        <f>IF(OR($B53&lt;&gt;"Yes",$D53=""),"",IFERROR(VLOOKUP($D53,'Price List'!$A$2:$H$101,6,FALSE),""))</f>
        <v/>
      </c>
      <c r="J53" s="30" t="n"/>
      <c r="K53" s="33">
        <f>IF(OR($B53&lt;&gt;"Yes",$D53=""),"",IF($J53&lt;&gt;"",$J53,IFERROR(VLOOKUP($D53,'Price List'!$A$2:$H$101,6,FALSE),"")))</f>
        <v/>
      </c>
      <c r="L53" s="33">
        <f>IF(OR($B53&lt;&gt;"Yes",NOT(ISNUMBER($G53)),NOT(ISNUMBER($K53))),"",IFERROR($G53*$K53,""))</f>
        <v/>
      </c>
      <c r="M53" s="11" t="n"/>
      <c r="N53" s="31">
        <f>IF($B53="","",IF($B53="No","Excluded",IF($D53="","Missing item code",IFERROR(IF(VLOOKUP($D53,'Price List'!$A$2:$H$101,8,FALSE)="Inactive","Inactive code",IF(VLOOKUP($D53,'Price List'!$A$2:$H$101,8,FALSE)&lt;&gt;"Ready","Check Price List",IF(NOT(ISNUMBER($G53)),"Check quantity",IF($G53&lt;=0,"Check quantity",IF(NOT(ISNUMBER($K53)),"Check unit price",IF($K53&lt;=0,"Check unit price","Ready")))))),"Code not found"))))</f>
        <v/>
      </c>
      <c r="O53">
        <f>'Price List'!A53</f>
        <v/>
      </c>
    </row>
    <row r="54">
      <c r="A54" s="24">
        <f>ROW()-1</f>
        <v/>
      </c>
      <c r="B54" s="25" t="n"/>
      <c r="C54" s="26" t="n"/>
      <c r="D54" s="25" t="n"/>
      <c r="E54" s="24">
        <f>IF(OR($B54&lt;&gt;"Yes",$D54=""),"",IFERROR(VLOOKUP($D54,'Price List'!$A$2:$H$101,3,FALSE),""))</f>
        <v/>
      </c>
      <c r="F54" s="27">
        <f>IF(OR($B54&lt;&gt;"Yes",$D54=""),"",IFERROR(VLOOKUP($D54,'Price List'!$A$2:$H$101,4,FALSE),""))</f>
        <v/>
      </c>
      <c r="G54" s="37" t="n"/>
      <c r="H54" s="24">
        <f>IF(OR($B54&lt;&gt;"Yes",$D54=""),"",IFERROR(VLOOKUP($D54,'Price List'!$A$2:$H$101,5,FALSE),""))</f>
        <v/>
      </c>
      <c r="I54" s="29">
        <f>IF(OR($B54&lt;&gt;"Yes",$D54=""),"",IFERROR(VLOOKUP($D54,'Price List'!$A$2:$H$101,6,FALSE),""))</f>
        <v/>
      </c>
      <c r="J54" s="30" t="n"/>
      <c r="K54" s="29">
        <f>IF(OR($B54&lt;&gt;"Yes",$D54=""),"",IF($J54&lt;&gt;"",$J54,IFERROR(VLOOKUP($D54,'Price List'!$A$2:$H$101,6,FALSE),"")))</f>
        <v/>
      </c>
      <c r="L54" s="29">
        <f>IF(OR($B54&lt;&gt;"Yes",NOT(ISNUMBER($G54)),NOT(ISNUMBER($K54))),"",IFERROR($G54*$K54,""))</f>
        <v/>
      </c>
      <c r="M54" s="11" t="n"/>
      <c r="N54" s="24">
        <f>IF($B54="","",IF($B54="No","Excluded",IF($D54="","Missing item code",IFERROR(IF(VLOOKUP($D54,'Price List'!$A$2:$H$101,8,FALSE)="Inactive","Inactive code",IF(VLOOKUP($D54,'Price List'!$A$2:$H$101,8,FALSE)&lt;&gt;"Ready","Check Price List",IF(NOT(ISNUMBER($G54)),"Check quantity",IF($G54&lt;=0,"Check quantity",IF(NOT(ISNUMBER($K54)),"Check unit price",IF($K54&lt;=0,"Check unit price","Ready")))))),"Code not found"))))</f>
        <v/>
      </c>
      <c r="O54">
        <f>'Price List'!A54</f>
        <v/>
      </c>
    </row>
    <row r="55">
      <c r="A55" s="31">
        <f>ROW()-1</f>
        <v/>
      </c>
      <c r="B55" s="25" t="n"/>
      <c r="C55" s="26" t="n"/>
      <c r="D55" s="25" t="n"/>
      <c r="E55" s="31">
        <f>IF(OR($B55&lt;&gt;"Yes",$D55=""),"",IFERROR(VLOOKUP($D55,'Price List'!$A$2:$H$101,3,FALSE),""))</f>
        <v/>
      </c>
      <c r="F55" s="32">
        <f>IF(OR($B55&lt;&gt;"Yes",$D55=""),"",IFERROR(VLOOKUP($D55,'Price List'!$A$2:$H$101,4,FALSE),""))</f>
        <v/>
      </c>
      <c r="G55" s="37" t="n"/>
      <c r="H55" s="31">
        <f>IF(OR($B55&lt;&gt;"Yes",$D55=""),"",IFERROR(VLOOKUP($D55,'Price List'!$A$2:$H$101,5,FALSE),""))</f>
        <v/>
      </c>
      <c r="I55" s="33">
        <f>IF(OR($B55&lt;&gt;"Yes",$D55=""),"",IFERROR(VLOOKUP($D55,'Price List'!$A$2:$H$101,6,FALSE),""))</f>
        <v/>
      </c>
      <c r="J55" s="30" t="n"/>
      <c r="K55" s="33">
        <f>IF(OR($B55&lt;&gt;"Yes",$D55=""),"",IF($J55&lt;&gt;"",$J55,IFERROR(VLOOKUP($D55,'Price List'!$A$2:$H$101,6,FALSE),"")))</f>
        <v/>
      </c>
      <c r="L55" s="33">
        <f>IF(OR($B55&lt;&gt;"Yes",NOT(ISNUMBER($G55)),NOT(ISNUMBER($K55))),"",IFERROR($G55*$K55,""))</f>
        <v/>
      </c>
      <c r="M55" s="11" t="n"/>
      <c r="N55" s="31">
        <f>IF($B55="","",IF($B55="No","Excluded",IF($D55="","Missing item code",IFERROR(IF(VLOOKUP($D55,'Price List'!$A$2:$H$101,8,FALSE)="Inactive","Inactive code",IF(VLOOKUP($D55,'Price List'!$A$2:$H$101,8,FALSE)&lt;&gt;"Ready","Check Price List",IF(NOT(ISNUMBER($G55)),"Check quantity",IF($G55&lt;=0,"Check quantity",IF(NOT(ISNUMBER($K55)),"Check unit price",IF($K55&lt;=0,"Check unit price","Ready")))))),"Code not found"))))</f>
        <v/>
      </c>
      <c r="O55">
        <f>'Price List'!A55</f>
        <v/>
      </c>
    </row>
    <row r="56">
      <c r="A56" s="24">
        <f>ROW()-1</f>
        <v/>
      </c>
      <c r="B56" s="25" t="n"/>
      <c r="C56" s="26" t="n"/>
      <c r="D56" s="25" t="n"/>
      <c r="E56" s="24">
        <f>IF(OR($B56&lt;&gt;"Yes",$D56=""),"",IFERROR(VLOOKUP($D56,'Price List'!$A$2:$H$101,3,FALSE),""))</f>
        <v/>
      </c>
      <c r="F56" s="27">
        <f>IF(OR($B56&lt;&gt;"Yes",$D56=""),"",IFERROR(VLOOKUP($D56,'Price List'!$A$2:$H$101,4,FALSE),""))</f>
        <v/>
      </c>
      <c r="G56" s="37" t="n"/>
      <c r="H56" s="24">
        <f>IF(OR($B56&lt;&gt;"Yes",$D56=""),"",IFERROR(VLOOKUP($D56,'Price List'!$A$2:$H$101,5,FALSE),""))</f>
        <v/>
      </c>
      <c r="I56" s="29">
        <f>IF(OR($B56&lt;&gt;"Yes",$D56=""),"",IFERROR(VLOOKUP($D56,'Price List'!$A$2:$H$101,6,FALSE),""))</f>
        <v/>
      </c>
      <c r="J56" s="30" t="n"/>
      <c r="K56" s="29">
        <f>IF(OR($B56&lt;&gt;"Yes",$D56=""),"",IF($J56&lt;&gt;"",$J56,IFERROR(VLOOKUP($D56,'Price List'!$A$2:$H$101,6,FALSE),"")))</f>
        <v/>
      </c>
      <c r="L56" s="29">
        <f>IF(OR($B56&lt;&gt;"Yes",NOT(ISNUMBER($G56)),NOT(ISNUMBER($K56))),"",IFERROR($G56*$K56,""))</f>
        <v/>
      </c>
      <c r="M56" s="11" t="n"/>
      <c r="N56" s="24">
        <f>IF($B56="","",IF($B56="No","Excluded",IF($D56="","Missing item code",IFERROR(IF(VLOOKUP($D56,'Price List'!$A$2:$H$101,8,FALSE)="Inactive","Inactive code",IF(VLOOKUP($D56,'Price List'!$A$2:$H$101,8,FALSE)&lt;&gt;"Ready","Check Price List",IF(NOT(ISNUMBER($G56)),"Check quantity",IF($G56&lt;=0,"Check quantity",IF(NOT(ISNUMBER($K56)),"Check unit price",IF($K56&lt;=0,"Check unit price","Ready")))))),"Code not found"))))</f>
        <v/>
      </c>
      <c r="O56">
        <f>'Price List'!A56</f>
        <v/>
      </c>
    </row>
    <row r="57">
      <c r="A57" s="31">
        <f>ROW()-1</f>
        <v/>
      </c>
      <c r="B57" s="25" t="n"/>
      <c r="C57" s="26" t="n"/>
      <c r="D57" s="25" t="n"/>
      <c r="E57" s="31">
        <f>IF(OR($B57&lt;&gt;"Yes",$D57=""),"",IFERROR(VLOOKUP($D57,'Price List'!$A$2:$H$101,3,FALSE),""))</f>
        <v/>
      </c>
      <c r="F57" s="32">
        <f>IF(OR($B57&lt;&gt;"Yes",$D57=""),"",IFERROR(VLOOKUP($D57,'Price List'!$A$2:$H$101,4,FALSE),""))</f>
        <v/>
      </c>
      <c r="G57" s="37" t="n"/>
      <c r="H57" s="31">
        <f>IF(OR($B57&lt;&gt;"Yes",$D57=""),"",IFERROR(VLOOKUP($D57,'Price List'!$A$2:$H$101,5,FALSE),""))</f>
        <v/>
      </c>
      <c r="I57" s="33">
        <f>IF(OR($B57&lt;&gt;"Yes",$D57=""),"",IFERROR(VLOOKUP($D57,'Price List'!$A$2:$H$101,6,FALSE),""))</f>
        <v/>
      </c>
      <c r="J57" s="30" t="n"/>
      <c r="K57" s="33">
        <f>IF(OR($B57&lt;&gt;"Yes",$D57=""),"",IF($J57&lt;&gt;"",$J57,IFERROR(VLOOKUP($D57,'Price List'!$A$2:$H$101,6,FALSE),"")))</f>
        <v/>
      </c>
      <c r="L57" s="33">
        <f>IF(OR($B57&lt;&gt;"Yes",NOT(ISNUMBER($G57)),NOT(ISNUMBER($K57))),"",IFERROR($G57*$K57,""))</f>
        <v/>
      </c>
      <c r="M57" s="11" t="n"/>
      <c r="N57" s="31">
        <f>IF($B57="","",IF($B57="No","Excluded",IF($D57="","Missing item code",IFERROR(IF(VLOOKUP($D57,'Price List'!$A$2:$H$101,8,FALSE)="Inactive","Inactive code",IF(VLOOKUP($D57,'Price List'!$A$2:$H$101,8,FALSE)&lt;&gt;"Ready","Check Price List",IF(NOT(ISNUMBER($G57)),"Check quantity",IF($G57&lt;=0,"Check quantity",IF(NOT(ISNUMBER($K57)),"Check unit price",IF($K57&lt;=0,"Check unit price","Ready")))))),"Code not found"))))</f>
        <v/>
      </c>
      <c r="O57">
        <f>'Price List'!A57</f>
        <v/>
      </c>
    </row>
    <row r="58">
      <c r="A58" s="24">
        <f>ROW()-1</f>
        <v/>
      </c>
      <c r="B58" s="25" t="n"/>
      <c r="C58" s="26" t="n"/>
      <c r="D58" s="25" t="n"/>
      <c r="E58" s="24">
        <f>IF(OR($B58&lt;&gt;"Yes",$D58=""),"",IFERROR(VLOOKUP($D58,'Price List'!$A$2:$H$101,3,FALSE),""))</f>
        <v/>
      </c>
      <c r="F58" s="27">
        <f>IF(OR($B58&lt;&gt;"Yes",$D58=""),"",IFERROR(VLOOKUP($D58,'Price List'!$A$2:$H$101,4,FALSE),""))</f>
        <v/>
      </c>
      <c r="G58" s="37" t="n"/>
      <c r="H58" s="24">
        <f>IF(OR($B58&lt;&gt;"Yes",$D58=""),"",IFERROR(VLOOKUP($D58,'Price List'!$A$2:$H$101,5,FALSE),""))</f>
        <v/>
      </c>
      <c r="I58" s="29">
        <f>IF(OR($B58&lt;&gt;"Yes",$D58=""),"",IFERROR(VLOOKUP($D58,'Price List'!$A$2:$H$101,6,FALSE),""))</f>
        <v/>
      </c>
      <c r="J58" s="30" t="n"/>
      <c r="K58" s="29">
        <f>IF(OR($B58&lt;&gt;"Yes",$D58=""),"",IF($J58&lt;&gt;"",$J58,IFERROR(VLOOKUP($D58,'Price List'!$A$2:$H$101,6,FALSE),"")))</f>
        <v/>
      </c>
      <c r="L58" s="29">
        <f>IF(OR($B58&lt;&gt;"Yes",NOT(ISNUMBER($G58)),NOT(ISNUMBER($K58))),"",IFERROR($G58*$K58,""))</f>
        <v/>
      </c>
      <c r="M58" s="11" t="n"/>
      <c r="N58" s="24">
        <f>IF($B58="","",IF($B58="No","Excluded",IF($D58="","Missing item code",IFERROR(IF(VLOOKUP($D58,'Price List'!$A$2:$H$101,8,FALSE)="Inactive","Inactive code",IF(VLOOKUP($D58,'Price List'!$A$2:$H$101,8,FALSE)&lt;&gt;"Ready","Check Price List",IF(NOT(ISNUMBER($G58)),"Check quantity",IF($G58&lt;=0,"Check quantity",IF(NOT(ISNUMBER($K58)),"Check unit price",IF($K58&lt;=0,"Check unit price","Ready")))))),"Code not found"))))</f>
        <v/>
      </c>
      <c r="O58">
        <f>'Price List'!A58</f>
        <v/>
      </c>
    </row>
    <row r="59">
      <c r="A59" s="31">
        <f>ROW()-1</f>
        <v/>
      </c>
      <c r="B59" s="25" t="n"/>
      <c r="C59" s="26" t="n"/>
      <c r="D59" s="25" t="n"/>
      <c r="E59" s="31">
        <f>IF(OR($B59&lt;&gt;"Yes",$D59=""),"",IFERROR(VLOOKUP($D59,'Price List'!$A$2:$H$101,3,FALSE),""))</f>
        <v/>
      </c>
      <c r="F59" s="32">
        <f>IF(OR($B59&lt;&gt;"Yes",$D59=""),"",IFERROR(VLOOKUP($D59,'Price List'!$A$2:$H$101,4,FALSE),""))</f>
        <v/>
      </c>
      <c r="G59" s="37" t="n"/>
      <c r="H59" s="31">
        <f>IF(OR($B59&lt;&gt;"Yes",$D59=""),"",IFERROR(VLOOKUP($D59,'Price List'!$A$2:$H$101,5,FALSE),""))</f>
        <v/>
      </c>
      <c r="I59" s="33">
        <f>IF(OR($B59&lt;&gt;"Yes",$D59=""),"",IFERROR(VLOOKUP($D59,'Price List'!$A$2:$H$101,6,FALSE),""))</f>
        <v/>
      </c>
      <c r="J59" s="30" t="n"/>
      <c r="K59" s="33">
        <f>IF(OR($B59&lt;&gt;"Yes",$D59=""),"",IF($J59&lt;&gt;"",$J59,IFERROR(VLOOKUP($D59,'Price List'!$A$2:$H$101,6,FALSE),"")))</f>
        <v/>
      </c>
      <c r="L59" s="33">
        <f>IF(OR($B59&lt;&gt;"Yes",NOT(ISNUMBER($G59)),NOT(ISNUMBER($K59))),"",IFERROR($G59*$K59,""))</f>
        <v/>
      </c>
      <c r="M59" s="11" t="n"/>
      <c r="N59" s="31">
        <f>IF($B59="","",IF($B59="No","Excluded",IF($D59="","Missing item code",IFERROR(IF(VLOOKUP($D59,'Price List'!$A$2:$H$101,8,FALSE)="Inactive","Inactive code",IF(VLOOKUP($D59,'Price List'!$A$2:$H$101,8,FALSE)&lt;&gt;"Ready","Check Price List",IF(NOT(ISNUMBER($G59)),"Check quantity",IF($G59&lt;=0,"Check quantity",IF(NOT(ISNUMBER($K59)),"Check unit price",IF($K59&lt;=0,"Check unit price","Ready")))))),"Code not found"))))</f>
        <v/>
      </c>
      <c r="O59">
        <f>'Price List'!A59</f>
        <v/>
      </c>
    </row>
    <row r="60">
      <c r="A60" s="24">
        <f>ROW()-1</f>
        <v/>
      </c>
      <c r="B60" s="25" t="n"/>
      <c r="C60" s="26" t="n"/>
      <c r="D60" s="25" t="n"/>
      <c r="E60" s="24">
        <f>IF(OR($B60&lt;&gt;"Yes",$D60=""),"",IFERROR(VLOOKUP($D60,'Price List'!$A$2:$H$101,3,FALSE),""))</f>
        <v/>
      </c>
      <c r="F60" s="27">
        <f>IF(OR($B60&lt;&gt;"Yes",$D60=""),"",IFERROR(VLOOKUP($D60,'Price List'!$A$2:$H$101,4,FALSE),""))</f>
        <v/>
      </c>
      <c r="G60" s="37" t="n"/>
      <c r="H60" s="24">
        <f>IF(OR($B60&lt;&gt;"Yes",$D60=""),"",IFERROR(VLOOKUP($D60,'Price List'!$A$2:$H$101,5,FALSE),""))</f>
        <v/>
      </c>
      <c r="I60" s="29">
        <f>IF(OR($B60&lt;&gt;"Yes",$D60=""),"",IFERROR(VLOOKUP($D60,'Price List'!$A$2:$H$101,6,FALSE),""))</f>
        <v/>
      </c>
      <c r="J60" s="30" t="n"/>
      <c r="K60" s="29">
        <f>IF(OR($B60&lt;&gt;"Yes",$D60=""),"",IF($J60&lt;&gt;"",$J60,IFERROR(VLOOKUP($D60,'Price List'!$A$2:$H$101,6,FALSE),"")))</f>
        <v/>
      </c>
      <c r="L60" s="29">
        <f>IF(OR($B60&lt;&gt;"Yes",NOT(ISNUMBER($G60)),NOT(ISNUMBER($K60))),"",IFERROR($G60*$K60,""))</f>
        <v/>
      </c>
      <c r="M60" s="11" t="n"/>
      <c r="N60" s="24">
        <f>IF($B60="","",IF($B60="No","Excluded",IF($D60="","Missing item code",IFERROR(IF(VLOOKUP($D60,'Price List'!$A$2:$H$101,8,FALSE)="Inactive","Inactive code",IF(VLOOKUP($D60,'Price List'!$A$2:$H$101,8,FALSE)&lt;&gt;"Ready","Check Price List",IF(NOT(ISNUMBER($G60)),"Check quantity",IF($G60&lt;=0,"Check quantity",IF(NOT(ISNUMBER($K60)),"Check unit price",IF($K60&lt;=0,"Check unit price","Ready")))))),"Code not found"))))</f>
        <v/>
      </c>
      <c r="O60">
        <f>'Price List'!A60</f>
        <v/>
      </c>
    </row>
    <row r="61">
      <c r="A61" s="31">
        <f>ROW()-1</f>
        <v/>
      </c>
      <c r="B61" s="25" t="n"/>
      <c r="C61" s="26" t="n"/>
      <c r="D61" s="25" t="n"/>
      <c r="E61" s="31">
        <f>IF(OR($B61&lt;&gt;"Yes",$D61=""),"",IFERROR(VLOOKUP($D61,'Price List'!$A$2:$H$101,3,FALSE),""))</f>
        <v/>
      </c>
      <c r="F61" s="32">
        <f>IF(OR($B61&lt;&gt;"Yes",$D61=""),"",IFERROR(VLOOKUP($D61,'Price List'!$A$2:$H$101,4,FALSE),""))</f>
        <v/>
      </c>
      <c r="G61" s="37" t="n"/>
      <c r="H61" s="31">
        <f>IF(OR($B61&lt;&gt;"Yes",$D61=""),"",IFERROR(VLOOKUP($D61,'Price List'!$A$2:$H$101,5,FALSE),""))</f>
        <v/>
      </c>
      <c r="I61" s="33">
        <f>IF(OR($B61&lt;&gt;"Yes",$D61=""),"",IFERROR(VLOOKUP($D61,'Price List'!$A$2:$H$101,6,FALSE),""))</f>
        <v/>
      </c>
      <c r="J61" s="30" t="n"/>
      <c r="K61" s="33">
        <f>IF(OR($B61&lt;&gt;"Yes",$D61=""),"",IF($J61&lt;&gt;"",$J61,IFERROR(VLOOKUP($D61,'Price List'!$A$2:$H$101,6,FALSE),"")))</f>
        <v/>
      </c>
      <c r="L61" s="33">
        <f>IF(OR($B61&lt;&gt;"Yes",NOT(ISNUMBER($G61)),NOT(ISNUMBER($K61))),"",IFERROR($G61*$K61,""))</f>
        <v/>
      </c>
      <c r="M61" s="11" t="n"/>
      <c r="N61" s="31">
        <f>IF($B61="","",IF($B61="No","Excluded",IF($D61="","Missing item code",IFERROR(IF(VLOOKUP($D61,'Price List'!$A$2:$H$101,8,FALSE)="Inactive","Inactive code",IF(VLOOKUP($D61,'Price List'!$A$2:$H$101,8,FALSE)&lt;&gt;"Ready","Check Price List",IF(NOT(ISNUMBER($G61)),"Check quantity",IF($G61&lt;=0,"Check quantity",IF(NOT(ISNUMBER($K61)),"Check unit price",IF($K61&lt;=0,"Check unit price","Ready")))))),"Code not found"))))</f>
        <v/>
      </c>
      <c r="O61">
        <f>'Price List'!A61</f>
        <v/>
      </c>
    </row>
    <row r="62">
      <c r="A62" s="24">
        <f>ROW()-1</f>
        <v/>
      </c>
      <c r="B62" s="25" t="n"/>
      <c r="C62" s="26" t="n"/>
      <c r="D62" s="25" t="n"/>
      <c r="E62" s="24">
        <f>IF(OR($B62&lt;&gt;"Yes",$D62=""),"",IFERROR(VLOOKUP($D62,'Price List'!$A$2:$H$101,3,FALSE),""))</f>
        <v/>
      </c>
      <c r="F62" s="27">
        <f>IF(OR($B62&lt;&gt;"Yes",$D62=""),"",IFERROR(VLOOKUP($D62,'Price List'!$A$2:$H$101,4,FALSE),""))</f>
        <v/>
      </c>
      <c r="G62" s="37" t="n"/>
      <c r="H62" s="24">
        <f>IF(OR($B62&lt;&gt;"Yes",$D62=""),"",IFERROR(VLOOKUP($D62,'Price List'!$A$2:$H$101,5,FALSE),""))</f>
        <v/>
      </c>
      <c r="I62" s="29">
        <f>IF(OR($B62&lt;&gt;"Yes",$D62=""),"",IFERROR(VLOOKUP($D62,'Price List'!$A$2:$H$101,6,FALSE),""))</f>
        <v/>
      </c>
      <c r="J62" s="30" t="n"/>
      <c r="K62" s="29">
        <f>IF(OR($B62&lt;&gt;"Yes",$D62=""),"",IF($J62&lt;&gt;"",$J62,IFERROR(VLOOKUP($D62,'Price List'!$A$2:$H$101,6,FALSE),"")))</f>
        <v/>
      </c>
      <c r="L62" s="29">
        <f>IF(OR($B62&lt;&gt;"Yes",NOT(ISNUMBER($G62)),NOT(ISNUMBER($K62))),"",IFERROR($G62*$K62,""))</f>
        <v/>
      </c>
      <c r="M62" s="11" t="n"/>
      <c r="N62" s="24">
        <f>IF($B62="","",IF($B62="No","Excluded",IF($D62="","Missing item code",IFERROR(IF(VLOOKUP($D62,'Price List'!$A$2:$H$101,8,FALSE)="Inactive","Inactive code",IF(VLOOKUP($D62,'Price List'!$A$2:$H$101,8,FALSE)&lt;&gt;"Ready","Check Price List",IF(NOT(ISNUMBER($G62)),"Check quantity",IF($G62&lt;=0,"Check quantity",IF(NOT(ISNUMBER($K62)),"Check unit price",IF($K62&lt;=0,"Check unit price","Ready")))))),"Code not found"))))</f>
        <v/>
      </c>
      <c r="O62">
        <f>'Price List'!A62</f>
        <v/>
      </c>
    </row>
    <row r="63">
      <c r="A63" s="31">
        <f>ROW()-1</f>
        <v/>
      </c>
      <c r="B63" s="25" t="n"/>
      <c r="C63" s="26" t="n"/>
      <c r="D63" s="25" t="n"/>
      <c r="E63" s="31">
        <f>IF(OR($B63&lt;&gt;"Yes",$D63=""),"",IFERROR(VLOOKUP($D63,'Price List'!$A$2:$H$101,3,FALSE),""))</f>
        <v/>
      </c>
      <c r="F63" s="32">
        <f>IF(OR($B63&lt;&gt;"Yes",$D63=""),"",IFERROR(VLOOKUP($D63,'Price List'!$A$2:$H$101,4,FALSE),""))</f>
        <v/>
      </c>
      <c r="G63" s="37" t="n"/>
      <c r="H63" s="31">
        <f>IF(OR($B63&lt;&gt;"Yes",$D63=""),"",IFERROR(VLOOKUP($D63,'Price List'!$A$2:$H$101,5,FALSE),""))</f>
        <v/>
      </c>
      <c r="I63" s="33">
        <f>IF(OR($B63&lt;&gt;"Yes",$D63=""),"",IFERROR(VLOOKUP($D63,'Price List'!$A$2:$H$101,6,FALSE),""))</f>
        <v/>
      </c>
      <c r="J63" s="30" t="n"/>
      <c r="K63" s="33">
        <f>IF(OR($B63&lt;&gt;"Yes",$D63=""),"",IF($J63&lt;&gt;"",$J63,IFERROR(VLOOKUP($D63,'Price List'!$A$2:$H$101,6,FALSE),"")))</f>
        <v/>
      </c>
      <c r="L63" s="33">
        <f>IF(OR($B63&lt;&gt;"Yes",NOT(ISNUMBER($G63)),NOT(ISNUMBER($K63))),"",IFERROR($G63*$K63,""))</f>
        <v/>
      </c>
      <c r="M63" s="11" t="n"/>
      <c r="N63" s="31">
        <f>IF($B63="","",IF($B63="No","Excluded",IF($D63="","Missing item code",IFERROR(IF(VLOOKUP($D63,'Price List'!$A$2:$H$101,8,FALSE)="Inactive","Inactive code",IF(VLOOKUP($D63,'Price List'!$A$2:$H$101,8,FALSE)&lt;&gt;"Ready","Check Price List",IF(NOT(ISNUMBER($G63)),"Check quantity",IF($G63&lt;=0,"Check quantity",IF(NOT(ISNUMBER($K63)),"Check unit price",IF($K63&lt;=0,"Check unit price","Ready")))))),"Code not found"))))</f>
        <v/>
      </c>
      <c r="O63">
        <f>'Price List'!A63</f>
        <v/>
      </c>
    </row>
    <row r="64">
      <c r="A64" s="24">
        <f>ROW()-1</f>
        <v/>
      </c>
      <c r="B64" s="25" t="n"/>
      <c r="C64" s="26" t="n"/>
      <c r="D64" s="25" t="n"/>
      <c r="E64" s="24">
        <f>IF(OR($B64&lt;&gt;"Yes",$D64=""),"",IFERROR(VLOOKUP($D64,'Price List'!$A$2:$H$101,3,FALSE),""))</f>
        <v/>
      </c>
      <c r="F64" s="27">
        <f>IF(OR($B64&lt;&gt;"Yes",$D64=""),"",IFERROR(VLOOKUP($D64,'Price List'!$A$2:$H$101,4,FALSE),""))</f>
        <v/>
      </c>
      <c r="G64" s="37" t="n"/>
      <c r="H64" s="24">
        <f>IF(OR($B64&lt;&gt;"Yes",$D64=""),"",IFERROR(VLOOKUP($D64,'Price List'!$A$2:$H$101,5,FALSE),""))</f>
        <v/>
      </c>
      <c r="I64" s="29">
        <f>IF(OR($B64&lt;&gt;"Yes",$D64=""),"",IFERROR(VLOOKUP($D64,'Price List'!$A$2:$H$101,6,FALSE),""))</f>
        <v/>
      </c>
      <c r="J64" s="30" t="n"/>
      <c r="K64" s="29">
        <f>IF(OR($B64&lt;&gt;"Yes",$D64=""),"",IF($J64&lt;&gt;"",$J64,IFERROR(VLOOKUP($D64,'Price List'!$A$2:$H$101,6,FALSE),"")))</f>
        <v/>
      </c>
      <c r="L64" s="29">
        <f>IF(OR($B64&lt;&gt;"Yes",NOT(ISNUMBER($G64)),NOT(ISNUMBER($K64))),"",IFERROR($G64*$K64,""))</f>
        <v/>
      </c>
      <c r="M64" s="11" t="n"/>
      <c r="N64" s="24">
        <f>IF($B64="","",IF($B64="No","Excluded",IF($D64="","Missing item code",IFERROR(IF(VLOOKUP($D64,'Price List'!$A$2:$H$101,8,FALSE)="Inactive","Inactive code",IF(VLOOKUP($D64,'Price List'!$A$2:$H$101,8,FALSE)&lt;&gt;"Ready","Check Price List",IF(NOT(ISNUMBER($G64)),"Check quantity",IF($G64&lt;=0,"Check quantity",IF(NOT(ISNUMBER($K64)),"Check unit price",IF($K64&lt;=0,"Check unit price","Ready")))))),"Code not found"))))</f>
        <v/>
      </c>
      <c r="O64">
        <f>'Price List'!A64</f>
        <v/>
      </c>
    </row>
    <row r="65">
      <c r="A65" s="31">
        <f>ROW()-1</f>
        <v/>
      </c>
      <c r="B65" s="25" t="n"/>
      <c r="C65" s="26" t="n"/>
      <c r="D65" s="25" t="n"/>
      <c r="E65" s="31">
        <f>IF(OR($B65&lt;&gt;"Yes",$D65=""),"",IFERROR(VLOOKUP($D65,'Price List'!$A$2:$H$101,3,FALSE),""))</f>
        <v/>
      </c>
      <c r="F65" s="32">
        <f>IF(OR($B65&lt;&gt;"Yes",$D65=""),"",IFERROR(VLOOKUP($D65,'Price List'!$A$2:$H$101,4,FALSE),""))</f>
        <v/>
      </c>
      <c r="G65" s="37" t="n"/>
      <c r="H65" s="31">
        <f>IF(OR($B65&lt;&gt;"Yes",$D65=""),"",IFERROR(VLOOKUP($D65,'Price List'!$A$2:$H$101,5,FALSE),""))</f>
        <v/>
      </c>
      <c r="I65" s="33">
        <f>IF(OR($B65&lt;&gt;"Yes",$D65=""),"",IFERROR(VLOOKUP($D65,'Price List'!$A$2:$H$101,6,FALSE),""))</f>
        <v/>
      </c>
      <c r="J65" s="30" t="n"/>
      <c r="K65" s="33">
        <f>IF(OR($B65&lt;&gt;"Yes",$D65=""),"",IF($J65&lt;&gt;"",$J65,IFERROR(VLOOKUP($D65,'Price List'!$A$2:$H$101,6,FALSE),"")))</f>
        <v/>
      </c>
      <c r="L65" s="33">
        <f>IF(OR($B65&lt;&gt;"Yes",NOT(ISNUMBER($G65)),NOT(ISNUMBER($K65))),"",IFERROR($G65*$K65,""))</f>
        <v/>
      </c>
      <c r="M65" s="11" t="n"/>
      <c r="N65" s="31">
        <f>IF($B65="","",IF($B65="No","Excluded",IF($D65="","Missing item code",IFERROR(IF(VLOOKUP($D65,'Price List'!$A$2:$H$101,8,FALSE)="Inactive","Inactive code",IF(VLOOKUP($D65,'Price List'!$A$2:$H$101,8,FALSE)&lt;&gt;"Ready","Check Price List",IF(NOT(ISNUMBER($G65)),"Check quantity",IF($G65&lt;=0,"Check quantity",IF(NOT(ISNUMBER($K65)),"Check unit price",IF($K65&lt;=0,"Check unit price","Ready")))))),"Code not found"))))</f>
        <v/>
      </c>
      <c r="O65">
        <f>'Price List'!A65</f>
        <v/>
      </c>
    </row>
    <row r="66">
      <c r="A66" s="24">
        <f>ROW()-1</f>
        <v/>
      </c>
      <c r="B66" s="25" t="n"/>
      <c r="C66" s="26" t="n"/>
      <c r="D66" s="25" t="n"/>
      <c r="E66" s="24">
        <f>IF(OR($B66&lt;&gt;"Yes",$D66=""),"",IFERROR(VLOOKUP($D66,'Price List'!$A$2:$H$101,3,FALSE),""))</f>
        <v/>
      </c>
      <c r="F66" s="27">
        <f>IF(OR($B66&lt;&gt;"Yes",$D66=""),"",IFERROR(VLOOKUP($D66,'Price List'!$A$2:$H$101,4,FALSE),""))</f>
        <v/>
      </c>
      <c r="G66" s="37" t="n"/>
      <c r="H66" s="24">
        <f>IF(OR($B66&lt;&gt;"Yes",$D66=""),"",IFERROR(VLOOKUP($D66,'Price List'!$A$2:$H$101,5,FALSE),""))</f>
        <v/>
      </c>
      <c r="I66" s="29">
        <f>IF(OR($B66&lt;&gt;"Yes",$D66=""),"",IFERROR(VLOOKUP($D66,'Price List'!$A$2:$H$101,6,FALSE),""))</f>
        <v/>
      </c>
      <c r="J66" s="30" t="n"/>
      <c r="K66" s="29">
        <f>IF(OR($B66&lt;&gt;"Yes",$D66=""),"",IF($J66&lt;&gt;"",$J66,IFERROR(VLOOKUP($D66,'Price List'!$A$2:$H$101,6,FALSE),"")))</f>
        <v/>
      </c>
      <c r="L66" s="29">
        <f>IF(OR($B66&lt;&gt;"Yes",NOT(ISNUMBER($G66)),NOT(ISNUMBER($K66))),"",IFERROR($G66*$K66,""))</f>
        <v/>
      </c>
      <c r="M66" s="11" t="n"/>
      <c r="N66" s="24">
        <f>IF($B66="","",IF($B66="No","Excluded",IF($D66="","Missing item code",IFERROR(IF(VLOOKUP($D66,'Price List'!$A$2:$H$101,8,FALSE)="Inactive","Inactive code",IF(VLOOKUP($D66,'Price List'!$A$2:$H$101,8,FALSE)&lt;&gt;"Ready","Check Price List",IF(NOT(ISNUMBER($G66)),"Check quantity",IF($G66&lt;=0,"Check quantity",IF(NOT(ISNUMBER($K66)),"Check unit price",IF($K66&lt;=0,"Check unit price","Ready")))))),"Code not found"))))</f>
        <v/>
      </c>
      <c r="O66">
        <f>'Price List'!A66</f>
        <v/>
      </c>
    </row>
    <row r="67">
      <c r="A67" s="31">
        <f>ROW()-1</f>
        <v/>
      </c>
      <c r="B67" s="25" t="n"/>
      <c r="C67" s="26" t="n"/>
      <c r="D67" s="25" t="n"/>
      <c r="E67" s="31">
        <f>IF(OR($B67&lt;&gt;"Yes",$D67=""),"",IFERROR(VLOOKUP($D67,'Price List'!$A$2:$H$101,3,FALSE),""))</f>
        <v/>
      </c>
      <c r="F67" s="32">
        <f>IF(OR($B67&lt;&gt;"Yes",$D67=""),"",IFERROR(VLOOKUP($D67,'Price List'!$A$2:$H$101,4,FALSE),""))</f>
        <v/>
      </c>
      <c r="G67" s="37" t="n"/>
      <c r="H67" s="31">
        <f>IF(OR($B67&lt;&gt;"Yes",$D67=""),"",IFERROR(VLOOKUP($D67,'Price List'!$A$2:$H$101,5,FALSE),""))</f>
        <v/>
      </c>
      <c r="I67" s="33">
        <f>IF(OR($B67&lt;&gt;"Yes",$D67=""),"",IFERROR(VLOOKUP($D67,'Price List'!$A$2:$H$101,6,FALSE),""))</f>
        <v/>
      </c>
      <c r="J67" s="30" t="n"/>
      <c r="K67" s="33">
        <f>IF(OR($B67&lt;&gt;"Yes",$D67=""),"",IF($J67&lt;&gt;"",$J67,IFERROR(VLOOKUP($D67,'Price List'!$A$2:$H$101,6,FALSE),"")))</f>
        <v/>
      </c>
      <c r="L67" s="33">
        <f>IF(OR($B67&lt;&gt;"Yes",NOT(ISNUMBER($G67)),NOT(ISNUMBER($K67))),"",IFERROR($G67*$K67,""))</f>
        <v/>
      </c>
      <c r="M67" s="11" t="n"/>
      <c r="N67" s="31">
        <f>IF($B67="","",IF($B67="No","Excluded",IF($D67="","Missing item code",IFERROR(IF(VLOOKUP($D67,'Price List'!$A$2:$H$101,8,FALSE)="Inactive","Inactive code",IF(VLOOKUP($D67,'Price List'!$A$2:$H$101,8,FALSE)&lt;&gt;"Ready","Check Price List",IF(NOT(ISNUMBER($G67)),"Check quantity",IF($G67&lt;=0,"Check quantity",IF(NOT(ISNUMBER($K67)),"Check unit price",IF($K67&lt;=0,"Check unit price","Ready")))))),"Code not found"))))</f>
        <v/>
      </c>
      <c r="O67">
        <f>'Price List'!A67</f>
        <v/>
      </c>
    </row>
    <row r="68">
      <c r="A68" s="24">
        <f>ROW()-1</f>
        <v/>
      </c>
      <c r="B68" s="25" t="n"/>
      <c r="C68" s="26" t="n"/>
      <c r="D68" s="25" t="n"/>
      <c r="E68" s="24">
        <f>IF(OR($B68&lt;&gt;"Yes",$D68=""),"",IFERROR(VLOOKUP($D68,'Price List'!$A$2:$H$101,3,FALSE),""))</f>
        <v/>
      </c>
      <c r="F68" s="27">
        <f>IF(OR($B68&lt;&gt;"Yes",$D68=""),"",IFERROR(VLOOKUP($D68,'Price List'!$A$2:$H$101,4,FALSE),""))</f>
        <v/>
      </c>
      <c r="G68" s="37" t="n"/>
      <c r="H68" s="24">
        <f>IF(OR($B68&lt;&gt;"Yes",$D68=""),"",IFERROR(VLOOKUP($D68,'Price List'!$A$2:$H$101,5,FALSE),""))</f>
        <v/>
      </c>
      <c r="I68" s="29">
        <f>IF(OR($B68&lt;&gt;"Yes",$D68=""),"",IFERROR(VLOOKUP($D68,'Price List'!$A$2:$H$101,6,FALSE),""))</f>
        <v/>
      </c>
      <c r="J68" s="30" t="n"/>
      <c r="K68" s="29">
        <f>IF(OR($B68&lt;&gt;"Yes",$D68=""),"",IF($J68&lt;&gt;"",$J68,IFERROR(VLOOKUP($D68,'Price List'!$A$2:$H$101,6,FALSE),"")))</f>
        <v/>
      </c>
      <c r="L68" s="29">
        <f>IF(OR($B68&lt;&gt;"Yes",NOT(ISNUMBER($G68)),NOT(ISNUMBER($K68))),"",IFERROR($G68*$K68,""))</f>
        <v/>
      </c>
      <c r="M68" s="11" t="n"/>
      <c r="N68" s="24">
        <f>IF($B68="","",IF($B68="No","Excluded",IF($D68="","Missing item code",IFERROR(IF(VLOOKUP($D68,'Price List'!$A$2:$H$101,8,FALSE)="Inactive","Inactive code",IF(VLOOKUP($D68,'Price List'!$A$2:$H$101,8,FALSE)&lt;&gt;"Ready","Check Price List",IF(NOT(ISNUMBER($G68)),"Check quantity",IF($G68&lt;=0,"Check quantity",IF(NOT(ISNUMBER($K68)),"Check unit price",IF($K68&lt;=0,"Check unit price","Ready")))))),"Code not found"))))</f>
        <v/>
      </c>
      <c r="O68">
        <f>'Price List'!A68</f>
        <v/>
      </c>
    </row>
    <row r="69">
      <c r="A69" s="31">
        <f>ROW()-1</f>
        <v/>
      </c>
      <c r="B69" s="25" t="n"/>
      <c r="C69" s="26" t="n"/>
      <c r="D69" s="25" t="n"/>
      <c r="E69" s="31">
        <f>IF(OR($B69&lt;&gt;"Yes",$D69=""),"",IFERROR(VLOOKUP($D69,'Price List'!$A$2:$H$101,3,FALSE),""))</f>
        <v/>
      </c>
      <c r="F69" s="32">
        <f>IF(OR($B69&lt;&gt;"Yes",$D69=""),"",IFERROR(VLOOKUP($D69,'Price List'!$A$2:$H$101,4,FALSE),""))</f>
        <v/>
      </c>
      <c r="G69" s="37" t="n"/>
      <c r="H69" s="31">
        <f>IF(OR($B69&lt;&gt;"Yes",$D69=""),"",IFERROR(VLOOKUP($D69,'Price List'!$A$2:$H$101,5,FALSE),""))</f>
        <v/>
      </c>
      <c r="I69" s="33">
        <f>IF(OR($B69&lt;&gt;"Yes",$D69=""),"",IFERROR(VLOOKUP($D69,'Price List'!$A$2:$H$101,6,FALSE),""))</f>
        <v/>
      </c>
      <c r="J69" s="30" t="n"/>
      <c r="K69" s="33">
        <f>IF(OR($B69&lt;&gt;"Yes",$D69=""),"",IF($J69&lt;&gt;"",$J69,IFERROR(VLOOKUP($D69,'Price List'!$A$2:$H$101,6,FALSE),"")))</f>
        <v/>
      </c>
      <c r="L69" s="33">
        <f>IF(OR($B69&lt;&gt;"Yes",NOT(ISNUMBER($G69)),NOT(ISNUMBER($K69))),"",IFERROR($G69*$K69,""))</f>
        <v/>
      </c>
      <c r="M69" s="11" t="n"/>
      <c r="N69" s="31">
        <f>IF($B69="","",IF($B69="No","Excluded",IF($D69="","Missing item code",IFERROR(IF(VLOOKUP($D69,'Price List'!$A$2:$H$101,8,FALSE)="Inactive","Inactive code",IF(VLOOKUP($D69,'Price List'!$A$2:$H$101,8,FALSE)&lt;&gt;"Ready","Check Price List",IF(NOT(ISNUMBER($G69)),"Check quantity",IF($G69&lt;=0,"Check quantity",IF(NOT(ISNUMBER($K69)),"Check unit price",IF($K69&lt;=0,"Check unit price","Ready")))))),"Code not found"))))</f>
        <v/>
      </c>
      <c r="O69">
        <f>'Price List'!A69</f>
        <v/>
      </c>
    </row>
    <row r="70">
      <c r="A70" s="24">
        <f>ROW()-1</f>
        <v/>
      </c>
      <c r="B70" s="25" t="n"/>
      <c r="C70" s="26" t="n"/>
      <c r="D70" s="25" t="n"/>
      <c r="E70" s="24">
        <f>IF(OR($B70&lt;&gt;"Yes",$D70=""),"",IFERROR(VLOOKUP($D70,'Price List'!$A$2:$H$101,3,FALSE),""))</f>
        <v/>
      </c>
      <c r="F70" s="27">
        <f>IF(OR($B70&lt;&gt;"Yes",$D70=""),"",IFERROR(VLOOKUP($D70,'Price List'!$A$2:$H$101,4,FALSE),""))</f>
        <v/>
      </c>
      <c r="G70" s="37" t="n"/>
      <c r="H70" s="24">
        <f>IF(OR($B70&lt;&gt;"Yes",$D70=""),"",IFERROR(VLOOKUP($D70,'Price List'!$A$2:$H$101,5,FALSE),""))</f>
        <v/>
      </c>
      <c r="I70" s="29">
        <f>IF(OR($B70&lt;&gt;"Yes",$D70=""),"",IFERROR(VLOOKUP($D70,'Price List'!$A$2:$H$101,6,FALSE),""))</f>
        <v/>
      </c>
      <c r="J70" s="30" t="n"/>
      <c r="K70" s="29">
        <f>IF(OR($B70&lt;&gt;"Yes",$D70=""),"",IF($J70&lt;&gt;"",$J70,IFERROR(VLOOKUP($D70,'Price List'!$A$2:$H$101,6,FALSE),"")))</f>
        <v/>
      </c>
      <c r="L70" s="29">
        <f>IF(OR($B70&lt;&gt;"Yes",NOT(ISNUMBER($G70)),NOT(ISNUMBER($K70))),"",IFERROR($G70*$K70,""))</f>
        <v/>
      </c>
      <c r="M70" s="11" t="n"/>
      <c r="N70" s="24">
        <f>IF($B70="","",IF($B70="No","Excluded",IF($D70="","Missing item code",IFERROR(IF(VLOOKUP($D70,'Price List'!$A$2:$H$101,8,FALSE)="Inactive","Inactive code",IF(VLOOKUP($D70,'Price List'!$A$2:$H$101,8,FALSE)&lt;&gt;"Ready","Check Price List",IF(NOT(ISNUMBER($G70)),"Check quantity",IF($G70&lt;=0,"Check quantity",IF(NOT(ISNUMBER($K70)),"Check unit price",IF($K70&lt;=0,"Check unit price","Ready")))))),"Code not found"))))</f>
        <v/>
      </c>
      <c r="O70">
        <f>'Price List'!A70</f>
        <v/>
      </c>
    </row>
    <row r="71">
      <c r="A71" s="31">
        <f>ROW()-1</f>
        <v/>
      </c>
      <c r="B71" s="25" t="n"/>
      <c r="C71" s="26" t="n"/>
      <c r="D71" s="25" t="n"/>
      <c r="E71" s="31">
        <f>IF(OR($B71&lt;&gt;"Yes",$D71=""),"",IFERROR(VLOOKUP($D71,'Price List'!$A$2:$H$101,3,FALSE),""))</f>
        <v/>
      </c>
      <c r="F71" s="32">
        <f>IF(OR($B71&lt;&gt;"Yes",$D71=""),"",IFERROR(VLOOKUP($D71,'Price List'!$A$2:$H$101,4,FALSE),""))</f>
        <v/>
      </c>
      <c r="G71" s="37" t="n"/>
      <c r="H71" s="31">
        <f>IF(OR($B71&lt;&gt;"Yes",$D71=""),"",IFERROR(VLOOKUP($D71,'Price List'!$A$2:$H$101,5,FALSE),""))</f>
        <v/>
      </c>
      <c r="I71" s="33">
        <f>IF(OR($B71&lt;&gt;"Yes",$D71=""),"",IFERROR(VLOOKUP($D71,'Price List'!$A$2:$H$101,6,FALSE),""))</f>
        <v/>
      </c>
      <c r="J71" s="30" t="n"/>
      <c r="K71" s="33">
        <f>IF(OR($B71&lt;&gt;"Yes",$D71=""),"",IF($J71&lt;&gt;"",$J71,IFERROR(VLOOKUP($D71,'Price List'!$A$2:$H$101,6,FALSE),"")))</f>
        <v/>
      </c>
      <c r="L71" s="33">
        <f>IF(OR($B71&lt;&gt;"Yes",NOT(ISNUMBER($G71)),NOT(ISNUMBER($K71))),"",IFERROR($G71*$K71,""))</f>
        <v/>
      </c>
      <c r="M71" s="11" t="n"/>
      <c r="N71" s="31">
        <f>IF($B71="","",IF($B71="No","Excluded",IF($D71="","Missing item code",IFERROR(IF(VLOOKUP($D71,'Price List'!$A$2:$H$101,8,FALSE)="Inactive","Inactive code",IF(VLOOKUP($D71,'Price List'!$A$2:$H$101,8,FALSE)&lt;&gt;"Ready","Check Price List",IF(NOT(ISNUMBER($G71)),"Check quantity",IF($G71&lt;=0,"Check quantity",IF(NOT(ISNUMBER($K71)),"Check unit price",IF($K71&lt;=0,"Check unit price","Ready")))))),"Code not found"))))</f>
        <v/>
      </c>
      <c r="O71">
        <f>'Price List'!A71</f>
        <v/>
      </c>
    </row>
    <row r="72">
      <c r="A72" s="24">
        <f>ROW()-1</f>
        <v/>
      </c>
      <c r="B72" s="25" t="n"/>
      <c r="C72" s="26" t="n"/>
      <c r="D72" s="25" t="n"/>
      <c r="E72" s="24">
        <f>IF(OR($B72&lt;&gt;"Yes",$D72=""),"",IFERROR(VLOOKUP($D72,'Price List'!$A$2:$H$101,3,FALSE),""))</f>
        <v/>
      </c>
      <c r="F72" s="27">
        <f>IF(OR($B72&lt;&gt;"Yes",$D72=""),"",IFERROR(VLOOKUP($D72,'Price List'!$A$2:$H$101,4,FALSE),""))</f>
        <v/>
      </c>
      <c r="G72" s="37" t="n"/>
      <c r="H72" s="24">
        <f>IF(OR($B72&lt;&gt;"Yes",$D72=""),"",IFERROR(VLOOKUP($D72,'Price List'!$A$2:$H$101,5,FALSE),""))</f>
        <v/>
      </c>
      <c r="I72" s="29">
        <f>IF(OR($B72&lt;&gt;"Yes",$D72=""),"",IFERROR(VLOOKUP($D72,'Price List'!$A$2:$H$101,6,FALSE),""))</f>
        <v/>
      </c>
      <c r="J72" s="30" t="n"/>
      <c r="K72" s="29">
        <f>IF(OR($B72&lt;&gt;"Yes",$D72=""),"",IF($J72&lt;&gt;"",$J72,IFERROR(VLOOKUP($D72,'Price List'!$A$2:$H$101,6,FALSE),"")))</f>
        <v/>
      </c>
      <c r="L72" s="29">
        <f>IF(OR($B72&lt;&gt;"Yes",NOT(ISNUMBER($G72)),NOT(ISNUMBER($K72))),"",IFERROR($G72*$K72,""))</f>
        <v/>
      </c>
      <c r="M72" s="11" t="n"/>
      <c r="N72" s="24">
        <f>IF($B72="","",IF($B72="No","Excluded",IF($D72="","Missing item code",IFERROR(IF(VLOOKUP($D72,'Price List'!$A$2:$H$101,8,FALSE)="Inactive","Inactive code",IF(VLOOKUP($D72,'Price List'!$A$2:$H$101,8,FALSE)&lt;&gt;"Ready","Check Price List",IF(NOT(ISNUMBER($G72)),"Check quantity",IF($G72&lt;=0,"Check quantity",IF(NOT(ISNUMBER($K72)),"Check unit price",IF($K72&lt;=0,"Check unit price","Ready")))))),"Code not found"))))</f>
        <v/>
      </c>
      <c r="O72">
        <f>'Price List'!A72</f>
        <v/>
      </c>
    </row>
    <row r="73">
      <c r="A73" s="31">
        <f>ROW()-1</f>
        <v/>
      </c>
      <c r="B73" s="25" t="n"/>
      <c r="C73" s="26" t="n"/>
      <c r="D73" s="25" t="n"/>
      <c r="E73" s="31">
        <f>IF(OR($B73&lt;&gt;"Yes",$D73=""),"",IFERROR(VLOOKUP($D73,'Price List'!$A$2:$H$101,3,FALSE),""))</f>
        <v/>
      </c>
      <c r="F73" s="32">
        <f>IF(OR($B73&lt;&gt;"Yes",$D73=""),"",IFERROR(VLOOKUP($D73,'Price List'!$A$2:$H$101,4,FALSE),""))</f>
        <v/>
      </c>
      <c r="G73" s="37" t="n"/>
      <c r="H73" s="31">
        <f>IF(OR($B73&lt;&gt;"Yes",$D73=""),"",IFERROR(VLOOKUP($D73,'Price List'!$A$2:$H$101,5,FALSE),""))</f>
        <v/>
      </c>
      <c r="I73" s="33">
        <f>IF(OR($B73&lt;&gt;"Yes",$D73=""),"",IFERROR(VLOOKUP($D73,'Price List'!$A$2:$H$101,6,FALSE),""))</f>
        <v/>
      </c>
      <c r="J73" s="30" t="n"/>
      <c r="K73" s="33">
        <f>IF(OR($B73&lt;&gt;"Yes",$D73=""),"",IF($J73&lt;&gt;"",$J73,IFERROR(VLOOKUP($D73,'Price List'!$A$2:$H$101,6,FALSE),"")))</f>
        <v/>
      </c>
      <c r="L73" s="33">
        <f>IF(OR($B73&lt;&gt;"Yes",NOT(ISNUMBER($G73)),NOT(ISNUMBER($K73))),"",IFERROR($G73*$K73,""))</f>
        <v/>
      </c>
      <c r="M73" s="11" t="n"/>
      <c r="N73" s="31">
        <f>IF($B73="","",IF($B73="No","Excluded",IF($D73="","Missing item code",IFERROR(IF(VLOOKUP($D73,'Price List'!$A$2:$H$101,8,FALSE)="Inactive","Inactive code",IF(VLOOKUP($D73,'Price List'!$A$2:$H$101,8,FALSE)&lt;&gt;"Ready","Check Price List",IF(NOT(ISNUMBER($G73)),"Check quantity",IF($G73&lt;=0,"Check quantity",IF(NOT(ISNUMBER($K73)),"Check unit price",IF($K73&lt;=0,"Check unit price","Ready")))))),"Code not found"))))</f>
        <v/>
      </c>
      <c r="O73">
        <f>'Price List'!A73</f>
        <v/>
      </c>
    </row>
    <row r="74">
      <c r="A74" s="24">
        <f>ROW()-1</f>
        <v/>
      </c>
      <c r="B74" s="25" t="n"/>
      <c r="C74" s="26" t="n"/>
      <c r="D74" s="25" t="n"/>
      <c r="E74" s="24">
        <f>IF(OR($B74&lt;&gt;"Yes",$D74=""),"",IFERROR(VLOOKUP($D74,'Price List'!$A$2:$H$101,3,FALSE),""))</f>
        <v/>
      </c>
      <c r="F74" s="27">
        <f>IF(OR($B74&lt;&gt;"Yes",$D74=""),"",IFERROR(VLOOKUP($D74,'Price List'!$A$2:$H$101,4,FALSE),""))</f>
        <v/>
      </c>
      <c r="G74" s="37" t="n"/>
      <c r="H74" s="24">
        <f>IF(OR($B74&lt;&gt;"Yes",$D74=""),"",IFERROR(VLOOKUP($D74,'Price List'!$A$2:$H$101,5,FALSE),""))</f>
        <v/>
      </c>
      <c r="I74" s="29">
        <f>IF(OR($B74&lt;&gt;"Yes",$D74=""),"",IFERROR(VLOOKUP($D74,'Price List'!$A$2:$H$101,6,FALSE),""))</f>
        <v/>
      </c>
      <c r="J74" s="30" t="n"/>
      <c r="K74" s="29">
        <f>IF(OR($B74&lt;&gt;"Yes",$D74=""),"",IF($J74&lt;&gt;"",$J74,IFERROR(VLOOKUP($D74,'Price List'!$A$2:$H$101,6,FALSE),"")))</f>
        <v/>
      </c>
      <c r="L74" s="29">
        <f>IF(OR($B74&lt;&gt;"Yes",NOT(ISNUMBER($G74)),NOT(ISNUMBER($K74))),"",IFERROR($G74*$K74,""))</f>
        <v/>
      </c>
      <c r="M74" s="11" t="n"/>
      <c r="N74" s="24">
        <f>IF($B74="","",IF($B74="No","Excluded",IF($D74="","Missing item code",IFERROR(IF(VLOOKUP($D74,'Price List'!$A$2:$H$101,8,FALSE)="Inactive","Inactive code",IF(VLOOKUP($D74,'Price List'!$A$2:$H$101,8,FALSE)&lt;&gt;"Ready","Check Price List",IF(NOT(ISNUMBER($G74)),"Check quantity",IF($G74&lt;=0,"Check quantity",IF(NOT(ISNUMBER($K74)),"Check unit price",IF($K74&lt;=0,"Check unit price","Ready")))))),"Code not found"))))</f>
        <v/>
      </c>
      <c r="O74">
        <f>'Price List'!A74</f>
        <v/>
      </c>
    </row>
    <row r="75">
      <c r="A75" s="31">
        <f>ROW()-1</f>
        <v/>
      </c>
      <c r="B75" s="25" t="n"/>
      <c r="C75" s="26" t="n"/>
      <c r="D75" s="25" t="n"/>
      <c r="E75" s="31">
        <f>IF(OR($B75&lt;&gt;"Yes",$D75=""),"",IFERROR(VLOOKUP($D75,'Price List'!$A$2:$H$101,3,FALSE),""))</f>
        <v/>
      </c>
      <c r="F75" s="32">
        <f>IF(OR($B75&lt;&gt;"Yes",$D75=""),"",IFERROR(VLOOKUP($D75,'Price List'!$A$2:$H$101,4,FALSE),""))</f>
        <v/>
      </c>
      <c r="G75" s="37" t="n"/>
      <c r="H75" s="31">
        <f>IF(OR($B75&lt;&gt;"Yes",$D75=""),"",IFERROR(VLOOKUP($D75,'Price List'!$A$2:$H$101,5,FALSE),""))</f>
        <v/>
      </c>
      <c r="I75" s="33">
        <f>IF(OR($B75&lt;&gt;"Yes",$D75=""),"",IFERROR(VLOOKUP($D75,'Price List'!$A$2:$H$101,6,FALSE),""))</f>
        <v/>
      </c>
      <c r="J75" s="30" t="n"/>
      <c r="K75" s="33">
        <f>IF(OR($B75&lt;&gt;"Yes",$D75=""),"",IF($J75&lt;&gt;"",$J75,IFERROR(VLOOKUP($D75,'Price List'!$A$2:$H$101,6,FALSE),"")))</f>
        <v/>
      </c>
      <c r="L75" s="33">
        <f>IF(OR($B75&lt;&gt;"Yes",NOT(ISNUMBER($G75)),NOT(ISNUMBER($K75))),"",IFERROR($G75*$K75,""))</f>
        <v/>
      </c>
      <c r="M75" s="11" t="n"/>
      <c r="N75" s="31">
        <f>IF($B75="","",IF($B75="No","Excluded",IF($D75="","Missing item code",IFERROR(IF(VLOOKUP($D75,'Price List'!$A$2:$H$101,8,FALSE)="Inactive","Inactive code",IF(VLOOKUP($D75,'Price List'!$A$2:$H$101,8,FALSE)&lt;&gt;"Ready","Check Price List",IF(NOT(ISNUMBER($G75)),"Check quantity",IF($G75&lt;=0,"Check quantity",IF(NOT(ISNUMBER($K75)),"Check unit price",IF($K75&lt;=0,"Check unit price","Ready")))))),"Code not found"))))</f>
        <v/>
      </c>
      <c r="O75">
        <f>'Price List'!A75</f>
        <v/>
      </c>
    </row>
    <row r="76">
      <c r="A76" s="24">
        <f>ROW()-1</f>
        <v/>
      </c>
      <c r="B76" s="25" t="n"/>
      <c r="C76" s="26" t="n"/>
      <c r="D76" s="25" t="n"/>
      <c r="E76" s="24">
        <f>IF(OR($B76&lt;&gt;"Yes",$D76=""),"",IFERROR(VLOOKUP($D76,'Price List'!$A$2:$H$101,3,FALSE),""))</f>
        <v/>
      </c>
      <c r="F76" s="27">
        <f>IF(OR($B76&lt;&gt;"Yes",$D76=""),"",IFERROR(VLOOKUP($D76,'Price List'!$A$2:$H$101,4,FALSE),""))</f>
        <v/>
      </c>
      <c r="G76" s="37" t="n"/>
      <c r="H76" s="24">
        <f>IF(OR($B76&lt;&gt;"Yes",$D76=""),"",IFERROR(VLOOKUP($D76,'Price List'!$A$2:$H$101,5,FALSE),""))</f>
        <v/>
      </c>
      <c r="I76" s="29">
        <f>IF(OR($B76&lt;&gt;"Yes",$D76=""),"",IFERROR(VLOOKUP($D76,'Price List'!$A$2:$H$101,6,FALSE),""))</f>
        <v/>
      </c>
      <c r="J76" s="30" t="n"/>
      <c r="K76" s="29">
        <f>IF(OR($B76&lt;&gt;"Yes",$D76=""),"",IF($J76&lt;&gt;"",$J76,IFERROR(VLOOKUP($D76,'Price List'!$A$2:$H$101,6,FALSE),"")))</f>
        <v/>
      </c>
      <c r="L76" s="29">
        <f>IF(OR($B76&lt;&gt;"Yes",NOT(ISNUMBER($G76)),NOT(ISNUMBER($K76))),"",IFERROR($G76*$K76,""))</f>
        <v/>
      </c>
      <c r="M76" s="11" t="n"/>
      <c r="N76" s="24">
        <f>IF($B76="","",IF($B76="No","Excluded",IF($D76="","Missing item code",IFERROR(IF(VLOOKUP($D76,'Price List'!$A$2:$H$101,8,FALSE)="Inactive","Inactive code",IF(VLOOKUP($D76,'Price List'!$A$2:$H$101,8,FALSE)&lt;&gt;"Ready","Check Price List",IF(NOT(ISNUMBER($G76)),"Check quantity",IF($G76&lt;=0,"Check quantity",IF(NOT(ISNUMBER($K76)),"Check unit price",IF($K76&lt;=0,"Check unit price","Ready")))))),"Code not found"))))</f>
        <v/>
      </c>
      <c r="O76">
        <f>'Price List'!A76</f>
        <v/>
      </c>
    </row>
    <row r="77">
      <c r="A77" s="31">
        <f>ROW()-1</f>
        <v/>
      </c>
      <c r="B77" s="25" t="n"/>
      <c r="C77" s="26" t="n"/>
      <c r="D77" s="25" t="n"/>
      <c r="E77" s="31">
        <f>IF(OR($B77&lt;&gt;"Yes",$D77=""),"",IFERROR(VLOOKUP($D77,'Price List'!$A$2:$H$101,3,FALSE),""))</f>
        <v/>
      </c>
      <c r="F77" s="32">
        <f>IF(OR($B77&lt;&gt;"Yes",$D77=""),"",IFERROR(VLOOKUP($D77,'Price List'!$A$2:$H$101,4,FALSE),""))</f>
        <v/>
      </c>
      <c r="G77" s="37" t="n"/>
      <c r="H77" s="31">
        <f>IF(OR($B77&lt;&gt;"Yes",$D77=""),"",IFERROR(VLOOKUP($D77,'Price List'!$A$2:$H$101,5,FALSE),""))</f>
        <v/>
      </c>
      <c r="I77" s="33">
        <f>IF(OR($B77&lt;&gt;"Yes",$D77=""),"",IFERROR(VLOOKUP($D77,'Price List'!$A$2:$H$101,6,FALSE),""))</f>
        <v/>
      </c>
      <c r="J77" s="30" t="n"/>
      <c r="K77" s="33">
        <f>IF(OR($B77&lt;&gt;"Yes",$D77=""),"",IF($J77&lt;&gt;"",$J77,IFERROR(VLOOKUP($D77,'Price List'!$A$2:$H$101,6,FALSE),"")))</f>
        <v/>
      </c>
      <c r="L77" s="33">
        <f>IF(OR($B77&lt;&gt;"Yes",NOT(ISNUMBER($G77)),NOT(ISNUMBER($K77))),"",IFERROR($G77*$K77,""))</f>
        <v/>
      </c>
      <c r="M77" s="11" t="n"/>
      <c r="N77" s="31">
        <f>IF($B77="","",IF($B77="No","Excluded",IF($D77="","Missing item code",IFERROR(IF(VLOOKUP($D77,'Price List'!$A$2:$H$101,8,FALSE)="Inactive","Inactive code",IF(VLOOKUP($D77,'Price List'!$A$2:$H$101,8,FALSE)&lt;&gt;"Ready","Check Price List",IF(NOT(ISNUMBER($G77)),"Check quantity",IF($G77&lt;=0,"Check quantity",IF(NOT(ISNUMBER($K77)),"Check unit price",IF($K77&lt;=0,"Check unit price","Ready")))))),"Code not found"))))</f>
        <v/>
      </c>
      <c r="O77">
        <f>'Price List'!A77</f>
        <v/>
      </c>
    </row>
    <row r="78">
      <c r="A78" s="24">
        <f>ROW()-1</f>
        <v/>
      </c>
      <c r="B78" s="25" t="n"/>
      <c r="C78" s="26" t="n"/>
      <c r="D78" s="25" t="n"/>
      <c r="E78" s="24">
        <f>IF(OR($B78&lt;&gt;"Yes",$D78=""),"",IFERROR(VLOOKUP($D78,'Price List'!$A$2:$H$101,3,FALSE),""))</f>
        <v/>
      </c>
      <c r="F78" s="27">
        <f>IF(OR($B78&lt;&gt;"Yes",$D78=""),"",IFERROR(VLOOKUP($D78,'Price List'!$A$2:$H$101,4,FALSE),""))</f>
        <v/>
      </c>
      <c r="G78" s="37" t="n"/>
      <c r="H78" s="24">
        <f>IF(OR($B78&lt;&gt;"Yes",$D78=""),"",IFERROR(VLOOKUP($D78,'Price List'!$A$2:$H$101,5,FALSE),""))</f>
        <v/>
      </c>
      <c r="I78" s="29">
        <f>IF(OR($B78&lt;&gt;"Yes",$D78=""),"",IFERROR(VLOOKUP($D78,'Price List'!$A$2:$H$101,6,FALSE),""))</f>
        <v/>
      </c>
      <c r="J78" s="30" t="n"/>
      <c r="K78" s="29">
        <f>IF(OR($B78&lt;&gt;"Yes",$D78=""),"",IF($J78&lt;&gt;"",$J78,IFERROR(VLOOKUP($D78,'Price List'!$A$2:$H$101,6,FALSE),"")))</f>
        <v/>
      </c>
      <c r="L78" s="29">
        <f>IF(OR($B78&lt;&gt;"Yes",NOT(ISNUMBER($G78)),NOT(ISNUMBER($K78))),"",IFERROR($G78*$K78,""))</f>
        <v/>
      </c>
      <c r="M78" s="11" t="n"/>
      <c r="N78" s="24">
        <f>IF($B78="","",IF($B78="No","Excluded",IF($D78="","Missing item code",IFERROR(IF(VLOOKUP($D78,'Price List'!$A$2:$H$101,8,FALSE)="Inactive","Inactive code",IF(VLOOKUP($D78,'Price List'!$A$2:$H$101,8,FALSE)&lt;&gt;"Ready","Check Price List",IF(NOT(ISNUMBER($G78)),"Check quantity",IF($G78&lt;=0,"Check quantity",IF(NOT(ISNUMBER($K78)),"Check unit price",IF($K78&lt;=0,"Check unit price","Ready")))))),"Code not found"))))</f>
        <v/>
      </c>
      <c r="O78">
        <f>'Price List'!A78</f>
        <v/>
      </c>
    </row>
    <row r="79">
      <c r="A79" s="31">
        <f>ROW()-1</f>
        <v/>
      </c>
      <c r="B79" s="25" t="n"/>
      <c r="C79" s="26" t="n"/>
      <c r="D79" s="25" t="n"/>
      <c r="E79" s="31">
        <f>IF(OR($B79&lt;&gt;"Yes",$D79=""),"",IFERROR(VLOOKUP($D79,'Price List'!$A$2:$H$101,3,FALSE),""))</f>
        <v/>
      </c>
      <c r="F79" s="32">
        <f>IF(OR($B79&lt;&gt;"Yes",$D79=""),"",IFERROR(VLOOKUP($D79,'Price List'!$A$2:$H$101,4,FALSE),""))</f>
        <v/>
      </c>
      <c r="G79" s="37" t="n"/>
      <c r="H79" s="31">
        <f>IF(OR($B79&lt;&gt;"Yes",$D79=""),"",IFERROR(VLOOKUP($D79,'Price List'!$A$2:$H$101,5,FALSE),""))</f>
        <v/>
      </c>
      <c r="I79" s="33">
        <f>IF(OR($B79&lt;&gt;"Yes",$D79=""),"",IFERROR(VLOOKUP($D79,'Price List'!$A$2:$H$101,6,FALSE),""))</f>
        <v/>
      </c>
      <c r="J79" s="30" t="n"/>
      <c r="K79" s="33">
        <f>IF(OR($B79&lt;&gt;"Yes",$D79=""),"",IF($J79&lt;&gt;"",$J79,IFERROR(VLOOKUP($D79,'Price List'!$A$2:$H$101,6,FALSE),"")))</f>
        <v/>
      </c>
      <c r="L79" s="33">
        <f>IF(OR($B79&lt;&gt;"Yes",NOT(ISNUMBER($G79)),NOT(ISNUMBER($K79))),"",IFERROR($G79*$K79,""))</f>
        <v/>
      </c>
      <c r="M79" s="11" t="n"/>
      <c r="N79" s="31">
        <f>IF($B79="","",IF($B79="No","Excluded",IF($D79="","Missing item code",IFERROR(IF(VLOOKUP($D79,'Price List'!$A$2:$H$101,8,FALSE)="Inactive","Inactive code",IF(VLOOKUP($D79,'Price List'!$A$2:$H$101,8,FALSE)&lt;&gt;"Ready","Check Price List",IF(NOT(ISNUMBER($G79)),"Check quantity",IF($G79&lt;=0,"Check quantity",IF(NOT(ISNUMBER($K79)),"Check unit price",IF($K79&lt;=0,"Check unit price","Ready")))))),"Code not found"))))</f>
        <v/>
      </c>
      <c r="O79">
        <f>'Price List'!A79</f>
        <v/>
      </c>
    </row>
    <row r="80">
      <c r="A80" s="24">
        <f>ROW()-1</f>
        <v/>
      </c>
      <c r="B80" s="25" t="n"/>
      <c r="C80" s="26" t="n"/>
      <c r="D80" s="25" t="n"/>
      <c r="E80" s="24">
        <f>IF(OR($B80&lt;&gt;"Yes",$D80=""),"",IFERROR(VLOOKUP($D80,'Price List'!$A$2:$H$101,3,FALSE),""))</f>
        <v/>
      </c>
      <c r="F80" s="27">
        <f>IF(OR($B80&lt;&gt;"Yes",$D80=""),"",IFERROR(VLOOKUP($D80,'Price List'!$A$2:$H$101,4,FALSE),""))</f>
        <v/>
      </c>
      <c r="G80" s="37" t="n"/>
      <c r="H80" s="24">
        <f>IF(OR($B80&lt;&gt;"Yes",$D80=""),"",IFERROR(VLOOKUP($D80,'Price List'!$A$2:$H$101,5,FALSE),""))</f>
        <v/>
      </c>
      <c r="I80" s="29">
        <f>IF(OR($B80&lt;&gt;"Yes",$D80=""),"",IFERROR(VLOOKUP($D80,'Price List'!$A$2:$H$101,6,FALSE),""))</f>
        <v/>
      </c>
      <c r="J80" s="30" t="n"/>
      <c r="K80" s="29">
        <f>IF(OR($B80&lt;&gt;"Yes",$D80=""),"",IF($J80&lt;&gt;"",$J80,IFERROR(VLOOKUP($D80,'Price List'!$A$2:$H$101,6,FALSE),"")))</f>
        <v/>
      </c>
      <c r="L80" s="29">
        <f>IF(OR($B80&lt;&gt;"Yes",NOT(ISNUMBER($G80)),NOT(ISNUMBER($K80))),"",IFERROR($G80*$K80,""))</f>
        <v/>
      </c>
      <c r="M80" s="11" t="n"/>
      <c r="N80" s="24">
        <f>IF($B80="","",IF($B80="No","Excluded",IF($D80="","Missing item code",IFERROR(IF(VLOOKUP($D80,'Price List'!$A$2:$H$101,8,FALSE)="Inactive","Inactive code",IF(VLOOKUP($D80,'Price List'!$A$2:$H$101,8,FALSE)&lt;&gt;"Ready","Check Price List",IF(NOT(ISNUMBER($G80)),"Check quantity",IF($G80&lt;=0,"Check quantity",IF(NOT(ISNUMBER($K80)),"Check unit price",IF($K80&lt;=0,"Check unit price","Ready")))))),"Code not found"))))</f>
        <v/>
      </c>
      <c r="O80">
        <f>'Price List'!A80</f>
        <v/>
      </c>
    </row>
    <row r="81">
      <c r="A81" s="31">
        <f>ROW()-1</f>
        <v/>
      </c>
      <c r="B81" s="25" t="n"/>
      <c r="C81" s="26" t="n"/>
      <c r="D81" s="25" t="n"/>
      <c r="E81" s="31">
        <f>IF(OR($B81&lt;&gt;"Yes",$D81=""),"",IFERROR(VLOOKUP($D81,'Price List'!$A$2:$H$101,3,FALSE),""))</f>
        <v/>
      </c>
      <c r="F81" s="32">
        <f>IF(OR($B81&lt;&gt;"Yes",$D81=""),"",IFERROR(VLOOKUP($D81,'Price List'!$A$2:$H$101,4,FALSE),""))</f>
        <v/>
      </c>
      <c r="G81" s="37" t="n"/>
      <c r="H81" s="31">
        <f>IF(OR($B81&lt;&gt;"Yes",$D81=""),"",IFERROR(VLOOKUP($D81,'Price List'!$A$2:$H$101,5,FALSE),""))</f>
        <v/>
      </c>
      <c r="I81" s="33">
        <f>IF(OR($B81&lt;&gt;"Yes",$D81=""),"",IFERROR(VLOOKUP($D81,'Price List'!$A$2:$H$101,6,FALSE),""))</f>
        <v/>
      </c>
      <c r="J81" s="30" t="n"/>
      <c r="K81" s="33">
        <f>IF(OR($B81&lt;&gt;"Yes",$D81=""),"",IF($J81&lt;&gt;"",$J81,IFERROR(VLOOKUP($D81,'Price List'!$A$2:$H$101,6,FALSE),"")))</f>
        <v/>
      </c>
      <c r="L81" s="33">
        <f>IF(OR($B81&lt;&gt;"Yes",NOT(ISNUMBER($G81)),NOT(ISNUMBER($K81))),"",IFERROR($G81*$K81,""))</f>
        <v/>
      </c>
      <c r="M81" s="11" t="n"/>
      <c r="N81" s="31">
        <f>IF($B81="","",IF($B81="No","Excluded",IF($D81="","Missing item code",IFERROR(IF(VLOOKUP($D81,'Price List'!$A$2:$H$101,8,FALSE)="Inactive","Inactive code",IF(VLOOKUP($D81,'Price List'!$A$2:$H$101,8,FALSE)&lt;&gt;"Ready","Check Price List",IF(NOT(ISNUMBER($G81)),"Check quantity",IF($G81&lt;=0,"Check quantity",IF(NOT(ISNUMBER($K81)),"Check unit price",IF($K81&lt;=0,"Check unit price","Ready")))))),"Code not found"))))</f>
        <v/>
      </c>
      <c r="O81">
        <f>'Price List'!A81</f>
        <v/>
      </c>
    </row>
    <row r="82">
      <c r="A82" s="24">
        <f>ROW()-1</f>
        <v/>
      </c>
      <c r="B82" s="25" t="n"/>
      <c r="C82" s="26" t="n"/>
      <c r="D82" s="25" t="n"/>
      <c r="E82" s="24">
        <f>IF(OR($B82&lt;&gt;"Yes",$D82=""),"",IFERROR(VLOOKUP($D82,'Price List'!$A$2:$H$101,3,FALSE),""))</f>
        <v/>
      </c>
      <c r="F82" s="27">
        <f>IF(OR($B82&lt;&gt;"Yes",$D82=""),"",IFERROR(VLOOKUP($D82,'Price List'!$A$2:$H$101,4,FALSE),""))</f>
        <v/>
      </c>
      <c r="G82" s="37" t="n"/>
      <c r="H82" s="24">
        <f>IF(OR($B82&lt;&gt;"Yes",$D82=""),"",IFERROR(VLOOKUP($D82,'Price List'!$A$2:$H$101,5,FALSE),""))</f>
        <v/>
      </c>
      <c r="I82" s="29">
        <f>IF(OR($B82&lt;&gt;"Yes",$D82=""),"",IFERROR(VLOOKUP($D82,'Price List'!$A$2:$H$101,6,FALSE),""))</f>
        <v/>
      </c>
      <c r="J82" s="30" t="n"/>
      <c r="K82" s="29">
        <f>IF(OR($B82&lt;&gt;"Yes",$D82=""),"",IF($J82&lt;&gt;"",$J82,IFERROR(VLOOKUP($D82,'Price List'!$A$2:$H$101,6,FALSE),"")))</f>
        <v/>
      </c>
      <c r="L82" s="29">
        <f>IF(OR($B82&lt;&gt;"Yes",NOT(ISNUMBER($G82)),NOT(ISNUMBER($K82))),"",IFERROR($G82*$K82,""))</f>
        <v/>
      </c>
      <c r="M82" s="11" t="n"/>
      <c r="N82" s="24">
        <f>IF($B82="","",IF($B82="No","Excluded",IF($D82="","Missing item code",IFERROR(IF(VLOOKUP($D82,'Price List'!$A$2:$H$101,8,FALSE)="Inactive","Inactive code",IF(VLOOKUP($D82,'Price List'!$A$2:$H$101,8,FALSE)&lt;&gt;"Ready","Check Price List",IF(NOT(ISNUMBER($G82)),"Check quantity",IF($G82&lt;=0,"Check quantity",IF(NOT(ISNUMBER($K82)),"Check unit price",IF($K82&lt;=0,"Check unit price","Ready")))))),"Code not found"))))</f>
        <v/>
      </c>
      <c r="O82">
        <f>'Price List'!A82</f>
        <v/>
      </c>
    </row>
    <row r="83">
      <c r="A83" s="31">
        <f>ROW()-1</f>
        <v/>
      </c>
      <c r="B83" s="25" t="n"/>
      <c r="C83" s="26" t="n"/>
      <c r="D83" s="25" t="n"/>
      <c r="E83" s="31">
        <f>IF(OR($B83&lt;&gt;"Yes",$D83=""),"",IFERROR(VLOOKUP($D83,'Price List'!$A$2:$H$101,3,FALSE),""))</f>
        <v/>
      </c>
      <c r="F83" s="32">
        <f>IF(OR($B83&lt;&gt;"Yes",$D83=""),"",IFERROR(VLOOKUP($D83,'Price List'!$A$2:$H$101,4,FALSE),""))</f>
        <v/>
      </c>
      <c r="G83" s="37" t="n"/>
      <c r="H83" s="31">
        <f>IF(OR($B83&lt;&gt;"Yes",$D83=""),"",IFERROR(VLOOKUP($D83,'Price List'!$A$2:$H$101,5,FALSE),""))</f>
        <v/>
      </c>
      <c r="I83" s="33">
        <f>IF(OR($B83&lt;&gt;"Yes",$D83=""),"",IFERROR(VLOOKUP($D83,'Price List'!$A$2:$H$101,6,FALSE),""))</f>
        <v/>
      </c>
      <c r="J83" s="30" t="n"/>
      <c r="K83" s="33">
        <f>IF(OR($B83&lt;&gt;"Yes",$D83=""),"",IF($J83&lt;&gt;"",$J83,IFERROR(VLOOKUP($D83,'Price List'!$A$2:$H$101,6,FALSE),"")))</f>
        <v/>
      </c>
      <c r="L83" s="33">
        <f>IF(OR($B83&lt;&gt;"Yes",NOT(ISNUMBER($G83)),NOT(ISNUMBER($K83))),"",IFERROR($G83*$K83,""))</f>
        <v/>
      </c>
      <c r="M83" s="11" t="n"/>
      <c r="N83" s="31">
        <f>IF($B83="","",IF($B83="No","Excluded",IF($D83="","Missing item code",IFERROR(IF(VLOOKUP($D83,'Price List'!$A$2:$H$101,8,FALSE)="Inactive","Inactive code",IF(VLOOKUP($D83,'Price List'!$A$2:$H$101,8,FALSE)&lt;&gt;"Ready","Check Price List",IF(NOT(ISNUMBER($G83)),"Check quantity",IF($G83&lt;=0,"Check quantity",IF(NOT(ISNUMBER($K83)),"Check unit price",IF($K83&lt;=0,"Check unit price","Ready")))))),"Code not found"))))</f>
        <v/>
      </c>
      <c r="O83">
        <f>'Price List'!A83</f>
        <v/>
      </c>
    </row>
    <row r="84">
      <c r="A84" s="24">
        <f>ROW()-1</f>
        <v/>
      </c>
      <c r="B84" s="25" t="n"/>
      <c r="C84" s="26" t="n"/>
      <c r="D84" s="25" t="n"/>
      <c r="E84" s="24">
        <f>IF(OR($B84&lt;&gt;"Yes",$D84=""),"",IFERROR(VLOOKUP($D84,'Price List'!$A$2:$H$101,3,FALSE),""))</f>
        <v/>
      </c>
      <c r="F84" s="27">
        <f>IF(OR($B84&lt;&gt;"Yes",$D84=""),"",IFERROR(VLOOKUP($D84,'Price List'!$A$2:$H$101,4,FALSE),""))</f>
        <v/>
      </c>
      <c r="G84" s="37" t="n"/>
      <c r="H84" s="24">
        <f>IF(OR($B84&lt;&gt;"Yes",$D84=""),"",IFERROR(VLOOKUP($D84,'Price List'!$A$2:$H$101,5,FALSE),""))</f>
        <v/>
      </c>
      <c r="I84" s="29">
        <f>IF(OR($B84&lt;&gt;"Yes",$D84=""),"",IFERROR(VLOOKUP($D84,'Price List'!$A$2:$H$101,6,FALSE),""))</f>
        <v/>
      </c>
      <c r="J84" s="30" t="n"/>
      <c r="K84" s="29">
        <f>IF(OR($B84&lt;&gt;"Yes",$D84=""),"",IF($J84&lt;&gt;"",$J84,IFERROR(VLOOKUP($D84,'Price List'!$A$2:$H$101,6,FALSE),"")))</f>
        <v/>
      </c>
      <c r="L84" s="29">
        <f>IF(OR($B84&lt;&gt;"Yes",NOT(ISNUMBER($G84)),NOT(ISNUMBER($K84))),"",IFERROR($G84*$K84,""))</f>
        <v/>
      </c>
      <c r="M84" s="11" t="n"/>
      <c r="N84" s="24">
        <f>IF($B84="","",IF($B84="No","Excluded",IF($D84="","Missing item code",IFERROR(IF(VLOOKUP($D84,'Price List'!$A$2:$H$101,8,FALSE)="Inactive","Inactive code",IF(VLOOKUP($D84,'Price List'!$A$2:$H$101,8,FALSE)&lt;&gt;"Ready","Check Price List",IF(NOT(ISNUMBER($G84)),"Check quantity",IF($G84&lt;=0,"Check quantity",IF(NOT(ISNUMBER($K84)),"Check unit price",IF($K84&lt;=0,"Check unit price","Ready")))))),"Code not found"))))</f>
        <v/>
      </c>
      <c r="O84">
        <f>'Price List'!A84</f>
        <v/>
      </c>
    </row>
    <row r="85">
      <c r="A85" s="31">
        <f>ROW()-1</f>
        <v/>
      </c>
      <c r="B85" s="25" t="n"/>
      <c r="C85" s="26" t="n"/>
      <c r="D85" s="25" t="n"/>
      <c r="E85" s="31">
        <f>IF(OR($B85&lt;&gt;"Yes",$D85=""),"",IFERROR(VLOOKUP($D85,'Price List'!$A$2:$H$101,3,FALSE),""))</f>
        <v/>
      </c>
      <c r="F85" s="32">
        <f>IF(OR($B85&lt;&gt;"Yes",$D85=""),"",IFERROR(VLOOKUP($D85,'Price List'!$A$2:$H$101,4,FALSE),""))</f>
        <v/>
      </c>
      <c r="G85" s="37" t="n"/>
      <c r="H85" s="31">
        <f>IF(OR($B85&lt;&gt;"Yes",$D85=""),"",IFERROR(VLOOKUP($D85,'Price List'!$A$2:$H$101,5,FALSE),""))</f>
        <v/>
      </c>
      <c r="I85" s="33">
        <f>IF(OR($B85&lt;&gt;"Yes",$D85=""),"",IFERROR(VLOOKUP($D85,'Price List'!$A$2:$H$101,6,FALSE),""))</f>
        <v/>
      </c>
      <c r="J85" s="30" t="n"/>
      <c r="K85" s="33">
        <f>IF(OR($B85&lt;&gt;"Yes",$D85=""),"",IF($J85&lt;&gt;"",$J85,IFERROR(VLOOKUP($D85,'Price List'!$A$2:$H$101,6,FALSE),"")))</f>
        <v/>
      </c>
      <c r="L85" s="33">
        <f>IF(OR($B85&lt;&gt;"Yes",NOT(ISNUMBER($G85)),NOT(ISNUMBER($K85))),"",IFERROR($G85*$K85,""))</f>
        <v/>
      </c>
      <c r="M85" s="11" t="n"/>
      <c r="N85" s="31">
        <f>IF($B85="","",IF($B85="No","Excluded",IF($D85="","Missing item code",IFERROR(IF(VLOOKUP($D85,'Price List'!$A$2:$H$101,8,FALSE)="Inactive","Inactive code",IF(VLOOKUP($D85,'Price List'!$A$2:$H$101,8,FALSE)&lt;&gt;"Ready","Check Price List",IF(NOT(ISNUMBER($G85)),"Check quantity",IF($G85&lt;=0,"Check quantity",IF(NOT(ISNUMBER($K85)),"Check unit price",IF($K85&lt;=0,"Check unit price","Ready")))))),"Code not found"))))</f>
        <v/>
      </c>
      <c r="O85">
        <f>'Price List'!A85</f>
        <v/>
      </c>
    </row>
    <row r="86">
      <c r="A86" s="24">
        <f>ROW()-1</f>
        <v/>
      </c>
      <c r="B86" s="25" t="n"/>
      <c r="C86" s="26" t="n"/>
      <c r="D86" s="25" t="n"/>
      <c r="E86" s="24">
        <f>IF(OR($B86&lt;&gt;"Yes",$D86=""),"",IFERROR(VLOOKUP($D86,'Price List'!$A$2:$H$101,3,FALSE),""))</f>
        <v/>
      </c>
      <c r="F86" s="27">
        <f>IF(OR($B86&lt;&gt;"Yes",$D86=""),"",IFERROR(VLOOKUP($D86,'Price List'!$A$2:$H$101,4,FALSE),""))</f>
        <v/>
      </c>
      <c r="G86" s="37" t="n"/>
      <c r="H86" s="24">
        <f>IF(OR($B86&lt;&gt;"Yes",$D86=""),"",IFERROR(VLOOKUP($D86,'Price List'!$A$2:$H$101,5,FALSE),""))</f>
        <v/>
      </c>
      <c r="I86" s="29">
        <f>IF(OR($B86&lt;&gt;"Yes",$D86=""),"",IFERROR(VLOOKUP($D86,'Price List'!$A$2:$H$101,6,FALSE),""))</f>
        <v/>
      </c>
      <c r="J86" s="30" t="n"/>
      <c r="K86" s="29">
        <f>IF(OR($B86&lt;&gt;"Yes",$D86=""),"",IF($J86&lt;&gt;"",$J86,IFERROR(VLOOKUP($D86,'Price List'!$A$2:$H$101,6,FALSE),"")))</f>
        <v/>
      </c>
      <c r="L86" s="29">
        <f>IF(OR($B86&lt;&gt;"Yes",NOT(ISNUMBER($G86)),NOT(ISNUMBER($K86))),"",IFERROR($G86*$K86,""))</f>
        <v/>
      </c>
      <c r="M86" s="11" t="n"/>
      <c r="N86" s="24">
        <f>IF($B86="","",IF($B86="No","Excluded",IF($D86="","Missing item code",IFERROR(IF(VLOOKUP($D86,'Price List'!$A$2:$H$101,8,FALSE)="Inactive","Inactive code",IF(VLOOKUP($D86,'Price List'!$A$2:$H$101,8,FALSE)&lt;&gt;"Ready","Check Price List",IF(NOT(ISNUMBER($G86)),"Check quantity",IF($G86&lt;=0,"Check quantity",IF(NOT(ISNUMBER($K86)),"Check unit price",IF($K86&lt;=0,"Check unit price","Ready")))))),"Code not found"))))</f>
        <v/>
      </c>
      <c r="O86">
        <f>'Price List'!A86</f>
        <v/>
      </c>
    </row>
    <row r="87">
      <c r="A87" s="31">
        <f>ROW()-1</f>
        <v/>
      </c>
      <c r="B87" s="25" t="n"/>
      <c r="C87" s="26" t="n"/>
      <c r="D87" s="25" t="n"/>
      <c r="E87" s="31">
        <f>IF(OR($B87&lt;&gt;"Yes",$D87=""),"",IFERROR(VLOOKUP($D87,'Price List'!$A$2:$H$101,3,FALSE),""))</f>
        <v/>
      </c>
      <c r="F87" s="32">
        <f>IF(OR($B87&lt;&gt;"Yes",$D87=""),"",IFERROR(VLOOKUP($D87,'Price List'!$A$2:$H$101,4,FALSE),""))</f>
        <v/>
      </c>
      <c r="G87" s="37" t="n"/>
      <c r="H87" s="31">
        <f>IF(OR($B87&lt;&gt;"Yes",$D87=""),"",IFERROR(VLOOKUP($D87,'Price List'!$A$2:$H$101,5,FALSE),""))</f>
        <v/>
      </c>
      <c r="I87" s="33">
        <f>IF(OR($B87&lt;&gt;"Yes",$D87=""),"",IFERROR(VLOOKUP($D87,'Price List'!$A$2:$H$101,6,FALSE),""))</f>
        <v/>
      </c>
      <c r="J87" s="30" t="n"/>
      <c r="K87" s="33">
        <f>IF(OR($B87&lt;&gt;"Yes",$D87=""),"",IF($J87&lt;&gt;"",$J87,IFERROR(VLOOKUP($D87,'Price List'!$A$2:$H$101,6,FALSE),"")))</f>
        <v/>
      </c>
      <c r="L87" s="33">
        <f>IF(OR($B87&lt;&gt;"Yes",NOT(ISNUMBER($G87)),NOT(ISNUMBER($K87))),"",IFERROR($G87*$K87,""))</f>
        <v/>
      </c>
      <c r="M87" s="11" t="n"/>
      <c r="N87" s="31">
        <f>IF($B87="","",IF($B87="No","Excluded",IF($D87="","Missing item code",IFERROR(IF(VLOOKUP($D87,'Price List'!$A$2:$H$101,8,FALSE)="Inactive","Inactive code",IF(VLOOKUP($D87,'Price List'!$A$2:$H$101,8,FALSE)&lt;&gt;"Ready","Check Price List",IF(NOT(ISNUMBER($G87)),"Check quantity",IF($G87&lt;=0,"Check quantity",IF(NOT(ISNUMBER($K87)),"Check unit price",IF($K87&lt;=0,"Check unit price","Ready")))))),"Code not found"))))</f>
        <v/>
      </c>
      <c r="O87">
        <f>'Price List'!A87</f>
        <v/>
      </c>
    </row>
    <row r="88">
      <c r="A88" s="24">
        <f>ROW()-1</f>
        <v/>
      </c>
      <c r="B88" s="25" t="n"/>
      <c r="C88" s="26" t="n"/>
      <c r="D88" s="25" t="n"/>
      <c r="E88" s="24">
        <f>IF(OR($B88&lt;&gt;"Yes",$D88=""),"",IFERROR(VLOOKUP($D88,'Price List'!$A$2:$H$101,3,FALSE),""))</f>
        <v/>
      </c>
      <c r="F88" s="27">
        <f>IF(OR($B88&lt;&gt;"Yes",$D88=""),"",IFERROR(VLOOKUP($D88,'Price List'!$A$2:$H$101,4,FALSE),""))</f>
        <v/>
      </c>
      <c r="G88" s="37" t="n"/>
      <c r="H88" s="24">
        <f>IF(OR($B88&lt;&gt;"Yes",$D88=""),"",IFERROR(VLOOKUP($D88,'Price List'!$A$2:$H$101,5,FALSE),""))</f>
        <v/>
      </c>
      <c r="I88" s="29">
        <f>IF(OR($B88&lt;&gt;"Yes",$D88=""),"",IFERROR(VLOOKUP($D88,'Price List'!$A$2:$H$101,6,FALSE),""))</f>
        <v/>
      </c>
      <c r="J88" s="30" t="n"/>
      <c r="K88" s="29">
        <f>IF(OR($B88&lt;&gt;"Yes",$D88=""),"",IF($J88&lt;&gt;"",$J88,IFERROR(VLOOKUP($D88,'Price List'!$A$2:$H$101,6,FALSE),"")))</f>
        <v/>
      </c>
      <c r="L88" s="29">
        <f>IF(OR($B88&lt;&gt;"Yes",NOT(ISNUMBER($G88)),NOT(ISNUMBER($K88))),"",IFERROR($G88*$K88,""))</f>
        <v/>
      </c>
      <c r="M88" s="11" t="n"/>
      <c r="N88" s="24">
        <f>IF($B88="","",IF($B88="No","Excluded",IF($D88="","Missing item code",IFERROR(IF(VLOOKUP($D88,'Price List'!$A$2:$H$101,8,FALSE)="Inactive","Inactive code",IF(VLOOKUP($D88,'Price List'!$A$2:$H$101,8,FALSE)&lt;&gt;"Ready","Check Price List",IF(NOT(ISNUMBER($G88)),"Check quantity",IF($G88&lt;=0,"Check quantity",IF(NOT(ISNUMBER($K88)),"Check unit price",IF($K88&lt;=0,"Check unit price","Ready")))))),"Code not found"))))</f>
        <v/>
      </c>
      <c r="O88">
        <f>'Price List'!A88</f>
        <v/>
      </c>
    </row>
    <row r="89">
      <c r="A89" s="31">
        <f>ROW()-1</f>
        <v/>
      </c>
      <c r="B89" s="25" t="n"/>
      <c r="C89" s="26" t="n"/>
      <c r="D89" s="25" t="n"/>
      <c r="E89" s="31">
        <f>IF(OR($B89&lt;&gt;"Yes",$D89=""),"",IFERROR(VLOOKUP($D89,'Price List'!$A$2:$H$101,3,FALSE),""))</f>
        <v/>
      </c>
      <c r="F89" s="32">
        <f>IF(OR($B89&lt;&gt;"Yes",$D89=""),"",IFERROR(VLOOKUP($D89,'Price List'!$A$2:$H$101,4,FALSE),""))</f>
        <v/>
      </c>
      <c r="G89" s="37" t="n"/>
      <c r="H89" s="31">
        <f>IF(OR($B89&lt;&gt;"Yes",$D89=""),"",IFERROR(VLOOKUP($D89,'Price List'!$A$2:$H$101,5,FALSE),""))</f>
        <v/>
      </c>
      <c r="I89" s="33">
        <f>IF(OR($B89&lt;&gt;"Yes",$D89=""),"",IFERROR(VLOOKUP($D89,'Price List'!$A$2:$H$101,6,FALSE),""))</f>
        <v/>
      </c>
      <c r="J89" s="30" t="n"/>
      <c r="K89" s="33">
        <f>IF(OR($B89&lt;&gt;"Yes",$D89=""),"",IF($J89&lt;&gt;"",$J89,IFERROR(VLOOKUP($D89,'Price List'!$A$2:$H$101,6,FALSE),"")))</f>
        <v/>
      </c>
      <c r="L89" s="33">
        <f>IF(OR($B89&lt;&gt;"Yes",NOT(ISNUMBER($G89)),NOT(ISNUMBER($K89))),"",IFERROR($G89*$K89,""))</f>
        <v/>
      </c>
      <c r="M89" s="11" t="n"/>
      <c r="N89" s="31">
        <f>IF($B89="","",IF($B89="No","Excluded",IF($D89="","Missing item code",IFERROR(IF(VLOOKUP($D89,'Price List'!$A$2:$H$101,8,FALSE)="Inactive","Inactive code",IF(VLOOKUP($D89,'Price List'!$A$2:$H$101,8,FALSE)&lt;&gt;"Ready","Check Price List",IF(NOT(ISNUMBER($G89)),"Check quantity",IF($G89&lt;=0,"Check quantity",IF(NOT(ISNUMBER($K89)),"Check unit price",IF($K89&lt;=0,"Check unit price","Ready")))))),"Code not found"))))</f>
        <v/>
      </c>
      <c r="O89">
        <f>'Price List'!A89</f>
        <v/>
      </c>
    </row>
    <row r="90">
      <c r="A90" s="24">
        <f>ROW()-1</f>
        <v/>
      </c>
      <c r="B90" s="25" t="n"/>
      <c r="C90" s="26" t="n"/>
      <c r="D90" s="25" t="n"/>
      <c r="E90" s="24">
        <f>IF(OR($B90&lt;&gt;"Yes",$D90=""),"",IFERROR(VLOOKUP($D90,'Price List'!$A$2:$H$101,3,FALSE),""))</f>
        <v/>
      </c>
      <c r="F90" s="27">
        <f>IF(OR($B90&lt;&gt;"Yes",$D90=""),"",IFERROR(VLOOKUP($D90,'Price List'!$A$2:$H$101,4,FALSE),""))</f>
        <v/>
      </c>
      <c r="G90" s="37" t="n"/>
      <c r="H90" s="24">
        <f>IF(OR($B90&lt;&gt;"Yes",$D90=""),"",IFERROR(VLOOKUP($D90,'Price List'!$A$2:$H$101,5,FALSE),""))</f>
        <v/>
      </c>
      <c r="I90" s="29">
        <f>IF(OR($B90&lt;&gt;"Yes",$D90=""),"",IFERROR(VLOOKUP($D90,'Price List'!$A$2:$H$101,6,FALSE),""))</f>
        <v/>
      </c>
      <c r="J90" s="30" t="n"/>
      <c r="K90" s="29">
        <f>IF(OR($B90&lt;&gt;"Yes",$D90=""),"",IF($J90&lt;&gt;"",$J90,IFERROR(VLOOKUP($D90,'Price List'!$A$2:$H$101,6,FALSE),"")))</f>
        <v/>
      </c>
      <c r="L90" s="29">
        <f>IF(OR($B90&lt;&gt;"Yes",NOT(ISNUMBER($G90)),NOT(ISNUMBER($K90))),"",IFERROR($G90*$K90,""))</f>
        <v/>
      </c>
      <c r="M90" s="11" t="n"/>
      <c r="N90" s="24">
        <f>IF($B90="","",IF($B90="No","Excluded",IF($D90="","Missing item code",IFERROR(IF(VLOOKUP($D90,'Price List'!$A$2:$H$101,8,FALSE)="Inactive","Inactive code",IF(VLOOKUP($D90,'Price List'!$A$2:$H$101,8,FALSE)&lt;&gt;"Ready","Check Price List",IF(NOT(ISNUMBER($G90)),"Check quantity",IF($G90&lt;=0,"Check quantity",IF(NOT(ISNUMBER($K90)),"Check unit price",IF($K90&lt;=0,"Check unit price","Ready")))))),"Code not found"))))</f>
        <v/>
      </c>
      <c r="O90">
        <f>'Price List'!A90</f>
        <v/>
      </c>
    </row>
    <row r="91">
      <c r="A91" s="31">
        <f>ROW()-1</f>
        <v/>
      </c>
      <c r="B91" s="25" t="n"/>
      <c r="C91" s="26" t="n"/>
      <c r="D91" s="25" t="n"/>
      <c r="E91" s="31">
        <f>IF(OR($B91&lt;&gt;"Yes",$D91=""),"",IFERROR(VLOOKUP($D91,'Price List'!$A$2:$H$101,3,FALSE),""))</f>
        <v/>
      </c>
      <c r="F91" s="32">
        <f>IF(OR($B91&lt;&gt;"Yes",$D91=""),"",IFERROR(VLOOKUP($D91,'Price List'!$A$2:$H$101,4,FALSE),""))</f>
        <v/>
      </c>
      <c r="G91" s="37" t="n"/>
      <c r="H91" s="31">
        <f>IF(OR($B91&lt;&gt;"Yes",$D91=""),"",IFERROR(VLOOKUP($D91,'Price List'!$A$2:$H$101,5,FALSE),""))</f>
        <v/>
      </c>
      <c r="I91" s="33">
        <f>IF(OR($B91&lt;&gt;"Yes",$D91=""),"",IFERROR(VLOOKUP($D91,'Price List'!$A$2:$H$101,6,FALSE),""))</f>
        <v/>
      </c>
      <c r="J91" s="30" t="n"/>
      <c r="K91" s="33">
        <f>IF(OR($B91&lt;&gt;"Yes",$D91=""),"",IF($J91&lt;&gt;"",$J91,IFERROR(VLOOKUP($D91,'Price List'!$A$2:$H$101,6,FALSE),"")))</f>
        <v/>
      </c>
      <c r="L91" s="33">
        <f>IF(OR($B91&lt;&gt;"Yes",NOT(ISNUMBER($G91)),NOT(ISNUMBER($K91))),"",IFERROR($G91*$K91,""))</f>
        <v/>
      </c>
      <c r="M91" s="11" t="n"/>
      <c r="N91" s="31">
        <f>IF($B91="","",IF($B91="No","Excluded",IF($D91="","Missing item code",IFERROR(IF(VLOOKUP($D91,'Price List'!$A$2:$H$101,8,FALSE)="Inactive","Inactive code",IF(VLOOKUP($D91,'Price List'!$A$2:$H$101,8,FALSE)&lt;&gt;"Ready","Check Price List",IF(NOT(ISNUMBER($G91)),"Check quantity",IF($G91&lt;=0,"Check quantity",IF(NOT(ISNUMBER($K91)),"Check unit price",IF($K91&lt;=0,"Check unit price","Ready")))))),"Code not found"))))</f>
        <v/>
      </c>
      <c r="O91">
        <f>'Price List'!A91</f>
        <v/>
      </c>
    </row>
    <row r="92">
      <c r="A92" s="24">
        <f>ROW()-1</f>
        <v/>
      </c>
      <c r="B92" s="25" t="n"/>
      <c r="C92" s="26" t="n"/>
      <c r="D92" s="25" t="n"/>
      <c r="E92" s="24">
        <f>IF(OR($B92&lt;&gt;"Yes",$D92=""),"",IFERROR(VLOOKUP($D92,'Price List'!$A$2:$H$101,3,FALSE),""))</f>
        <v/>
      </c>
      <c r="F92" s="27">
        <f>IF(OR($B92&lt;&gt;"Yes",$D92=""),"",IFERROR(VLOOKUP($D92,'Price List'!$A$2:$H$101,4,FALSE),""))</f>
        <v/>
      </c>
      <c r="G92" s="37" t="n"/>
      <c r="H92" s="24">
        <f>IF(OR($B92&lt;&gt;"Yes",$D92=""),"",IFERROR(VLOOKUP($D92,'Price List'!$A$2:$H$101,5,FALSE),""))</f>
        <v/>
      </c>
      <c r="I92" s="29">
        <f>IF(OR($B92&lt;&gt;"Yes",$D92=""),"",IFERROR(VLOOKUP($D92,'Price List'!$A$2:$H$101,6,FALSE),""))</f>
        <v/>
      </c>
      <c r="J92" s="30" t="n"/>
      <c r="K92" s="29">
        <f>IF(OR($B92&lt;&gt;"Yes",$D92=""),"",IF($J92&lt;&gt;"",$J92,IFERROR(VLOOKUP($D92,'Price List'!$A$2:$H$101,6,FALSE),"")))</f>
        <v/>
      </c>
      <c r="L92" s="29">
        <f>IF(OR($B92&lt;&gt;"Yes",NOT(ISNUMBER($G92)),NOT(ISNUMBER($K92))),"",IFERROR($G92*$K92,""))</f>
        <v/>
      </c>
      <c r="M92" s="11" t="n"/>
      <c r="N92" s="24">
        <f>IF($B92="","",IF($B92="No","Excluded",IF($D92="","Missing item code",IFERROR(IF(VLOOKUP($D92,'Price List'!$A$2:$H$101,8,FALSE)="Inactive","Inactive code",IF(VLOOKUP($D92,'Price List'!$A$2:$H$101,8,FALSE)&lt;&gt;"Ready","Check Price List",IF(NOT(ISNUMBER($G92)),"Check quantity",IF($G92&lt;=0,"Check quantity",IF(NOT(ISNUMBER($K92)),"Check unit price",IF($K92&lt;=0,"Check unit price","Ready")))))),"Code not found"))))</f>
        <v/>
      </c>
      <c r="O92">
        <f>'Price List'!A92</f>
        <v/>
      </c>
    </row>
    <row r="93">
      <c r="A93" s="31">
        <f>ROW()-1</f>
        <v/>
      </c>
      <c r="B93" s="25" t="n"/>
      <c r="C93" s="26" t="n"/>
      <c r="D93" s="25" t="n"/>
      <c r="E93" s="31">
        <f>IF(OR($B93&lt;&gt;"Yes",$D93=""),"",IFERROR(VLOOKUP($D93,'Price List'!$A$2:$H$101,3,FALSE),""))</f>
        <v/>
      </c>
      <c r="F93" s="32">
        <f>IF(OR($B93&lt;&gt;"Yes",$D93=""),"",IFERROR(VLOOKUP($D93,'Price List'!$A$2:$H$101,4,FALSE),""))</f>
        <v/>
      </c>
      <c r="G93" s="37" t="n"/>
      <c r="H93" s="31">
        <f>IF(OR($B93&lt;&gt;"Yes",$D93=""),"",IFERROR(VLOOKUP($D93,'Price List'!$A$2:$H$101,5,FALSE),""))</f>
        <v/>
      </c>
      <c r="I93" s="33">
        <f>IF(OR($B93&lt;&gt;"Yes",$D93=""),"",IFERROR(VLOOKUP($D93,'Price List'!$A$2:$H$101,6,FALSE),""))</f>
        <v/>
      </c>
      <c r="J93" s="30" t="n"/>
      <c r="K93" s="33">
        <f>IF(OR($B93&lt;&gt;"Yes",$D93=""),"",IF($J93&lt;&gt;"",$J93,IFERROR(VLOOKUP($D93,'Price List'!$A$2:$H$101,6,FALSE),"")))</f>
        <v/>
      </c>
      <c r="L93" s="33">
        <f>IF(OR($B93&lt;&gt;"Yes",NOT(ISNUMBER($G93)),NOT(ISNUMBER($K93))),"",IFERROR($G93*$K93,""))</f>
        <v/>
      </c>
      <c r="M93" s="11" t="n"/>
      <c r="N93" s="31">
        <f>IF($B93="","",IF($B93="No","Excluded",IF($D93="","Missing item code",IFERROR(IF(VLOOKUP($D93,'Price List'!$A$2:$H$101,8,FALSE)="Inactive","Inactive code",IF(VLOOKUP($D93,'Price List'!$A$2:$H$101,8,FALSE)&lt;&gt;"Ready","Check Price List",IF(NOT(ISNUMBER($G93)),"Check quantity",IF($G93&lt;=0,"Check quantity",IF(NOT(ISNUMBER($K93)),"Check unit price",IF($K93&lt;=0,"Check unit price","Ready")))))),"Code not found"))))</f>
        <v/>
      </c>
      <c r="O93">
        <f>'Price List'!A93</f>
        <v/>
      </c>
    </row>
    <row r="94">
      <c r="A94" s="24">
        <f>ROW()-1</f>
        <v/>
      </c>
      <c r="B94" s="25" t="n"/>
      <c r="C94" s="26" t="n"/>
      <c r="D94" s="25" t="n"/>
      <c r="E94" s="24">
        <f>IF(OR($B94&lt;&gt;"Yes",$D94=""),"",IFERROR(VLOOKUP($D94,'Price List'!$A$2:$H$101,3,FALSE),""))</f>
        <v/>
      </c>
      <c r="F94" s="27">
        <f>IF(OR($B94&lt;&gt;"Yes",$D94=""),"",IFERROR(VLOOKUP($D94,'Price List'!$A$2:$H$101,4,FALSE),""))</f>
        <v/>
      </c>
      <c r="G94" s="37" t="n"/>
      <c r="H94" s="24">
        <f>IF(OR($B94&lt;&gt;"Yes",$D94=""),"",IFERROR(VLOOKUP($D94,'Price List'!$A$2:$H$101,5,FALSE),""))</f>
        <v/>
      </c>
      <c r="I94" s="29">
        <f>IF(OR($B94&lt;&gt;"Yes",$D94=""),"",IFERROR(VLOOKUP($D94,'Price List'!$A$2:$H$101,6,FALSE),""))</f>
        <v/>
      </c>
      <c r="J94" s="30" t="n"/>
      <c r="K94" s="29">
        <f>IF(OR($B94&lt;&gt;"Yes",$D94=""),"",IF($J94&lt;&gt;"",$J94,IFERROR(VLOOKUP($D94,'Price List'!$A$2:$H$101,6,FALSE),"")))</f>
        <v/>
      </c>
      <c r="L94" s="29">
        <f>IF(OR($B94&lt;&gt;"Yes",NOT(ISNUMBER($G94)),NOT(ISNUMBER($K94))),"",IFERROR($G94*$K94,""))</f>
        <v/>
      </c>
      <c r="M94" s="11" t="n"/>
      <c r="N94" s="24">
        <f>IF($B94="","",IF($B94="No","Excluded",IF($D94="","Missing item code",IFERROR(IF(VLOOKUP($D94,'Price List'!$A$2:$H$101,8,FALSE)="Inactive","Inactive code",IF(VLOOKUP($D94,'Price List'!$A$2:$H$101,8,FALSE)&lt;&gt;"Ready","Check Price List",IF(NOT(ISNUMBER($G94)),"Check quantity",IF($G94&lt;=0,"Check quantity",IF(NOT(ISNUMBER($K94)),"Check unit price",IF($K94&lt;=0,"Check unit price","Ready")))))),"Code not found"))))</f>
        <v/>
      </c>
      <c r="O94">
        <f>'Price List'!A94</f>
        <v/>
      </c>
    </row>
    <row r="95">
      <c r="A95" s="31">
        <f>ROW()-1</f>
        <v/>
      </c>
      <c r="B95" s="25" t="n"/>
      <c r="C95" s="26" t="n"/>
      <c r="D95" s="25" t="n"/>
      <c r="E95" s="31">
        <f>IF(OR($B95&lt;&gt;"Yes",$D95=""),"",IFERROR(VLOOKUP($D95,'Price List'!$A$2:$H$101,3,FALSE),""))</f>
        <v/>
      </c>
      <c r="F95" s="32">
        <f>IF(OR($B95&lt;&gt;"Yes",$D95=""),"",IFERROR(VLOOKUP($D95,'Price List'!$A$2:$H$101,4,FALSE),""))</f>
        <v/>
      </c>
      <c r="G95" s="37" t="n"/>
      <c r="H95" s="31">
        <f>IF(OR($B95&lt;&gt;"Yes",$D95=""),"",IFERROR(VLOOKUP($D95,'Price List'!$A$2:$H$101,5,FALSE),""))</f>
        <v/>
      </c>
      <c r="I95" s="33">
        <f>IF(OR($B95&lt;&gt;"Yes",$D95=""),"",IFERROR(VLOOKUP($D95,'Price List'!$A$2:$H$101,6,FALSE),""))</f>
        <v/>
      </c>
      <c r="J95" s="30" t="n"/>
      <c r="K95" s="33">
        <f>IF(OR($B95&lt;&gt;"Yes",$D95=""),"",IF($J95&lt;&gt;"",$J95,IFERROR(VLOOKUP($D95,'Price List'!$A$2:$H$101,6,FALSE),"")))</f>
        <v/>
      </c>
      <c r="L95" s="33">
        <f>IF(OR($B95&lt;&gt;"Yes",NOT(ISNUMBER($G95)),NOT(ISNUMBER($K95))),"",IFERROR($G95*$K95,""))</f>
        <v/>
      </c>
      <c r="M95" s="11" t="n"/>
      <c r="N95" s="31">
        <f>IF($B95="","",IF($B95="No","Excluded",IF($D95="","Missing item code",IFERROR(IF(VLOOKUP($D95,'Price List'!$A$2:$H$101,8,FALSE)="Inactive","Inactive code",IF(VLOOKUP($D95,'Price List'!$A$2:$H$101,8,FALSE)&lt;&gt;"Ready","Check Price List",IF(NOT(ISNUMBER($G95)),"Check quantity",IF($G95&lt;=0,"Check quantity",IF(NOT(ISNUMBER($K95)),"Check unit price",IF($K95&lt;=0,"Check unit price","Ready")))))),"Code not found"))))</f>
        <v/>
      </c>
      <c r="O95">
        <f>'Price List'!A95</f>
        <v/>
      </c>
    </row>
    <row r="96">
      <c r="A96" s="24">
        <f>ROW()-1</f>
        <v/>
      </c>
      <c r="B96" s="25" t="n"/>
      <c r="C96" s="26" t="n"/>
      <c r="D96" s="25" t="n"/>
      <c r="E96" s="24">
        <f>IF(OR($B96&lt;&gt;"Yes",$D96=""),"",IFERROR(VLOOKUP($D96,'Price List'!$A$2:$H$101,3,FALSE),""))</f>
        <v/>
      </c>
      <c r="F96" s="27">
        <f>IF(OR($B96&lt;&gt;"Yes",$D96=""),"",IFERROR(VLOOKUP($D96,'Price List'!$A$2:$H$101,4,FALSE),""))</f>
        <v/>
      </c>
      <c r="G96" s="37" t="n"/>
      <c r="H96" s="24">
        <f>IF(OR($B96&lt;&gt;"Yes",$D96=""),"",IFERROR(VLOOKUP($D96,'Price List'!$A$2:$H$101,5,FALSE),""))</f>
        <v/>
      </c>
      <c r="I96" s="29">
        <f>IF(OR($B96&lt;&gt;"Yes",$D96=""),"",IFERROR(VLOOKUP($D96,'Price List'!$A$2:$H$101,6,FALSE),""))</f>
        <v/>
      </c>
      <c r="J96" s="30" t="n"/>
      <c r="K96" s="29">
        <f>IF(OR($B96&lt;&gt;"Yes",$D96=""),"",IF($J96&lt;&gt;"",$J96,IFERROR(VLOOKUP($D96,'Price List'!$A$2:$H$101,6,FALSE),"")))</f>
        <v/>
      </c>
      <c r="L96" s="29">
        <f>IF(OR($B96&lt;&gt;"Yes",NOT(ISNUMBER($G96)),NOT(ISNUMBER($K96))),"",IFERROR($G96*$K96,""))</f>
        <v/>
      </c>
      <c r="M96" s="11" t="n"/>
      <c r="N96" s="24">
        <f>IF($B96="","",IF($B96="No","Excluded",IF($D96="","Missing item code",IFERROR(IF(VLOOKUP($D96,'Price List'!$A$2:$H$101,8,FALSE)="Inactive","Inactive code",IF(VLOOKUP($D96,'Price List'!$A$2:$H$101,8,FALSE)&lt;&gt;"Ready","Check Price List",IF(NOT(ISNUMBER($G96)),"Check quantity",IF($G96&lt;=0,"Check quantity",IF(NOT(ISNUMBER($K96)),"Check unit price",IF($K96&lt;=0,"Check unit price","Ready")))))),"Code not found"))))</f>
        <v/>
      </c>
      <c r="O96">
        <f>'Price List'!A96</f>
        <v/>
      </c>
    </row>
    <row r="97">
      <c r="A97" s="31">
        <f>ROW()-1</f>
        <v/>
      </c>
      <c r="B97" s="25" t="n"/>
      <c r="C97" s="26" t="n"/>
      <c r="D97" s="25" t="n"/>
      <c r="E97" s="31">
        <f>IF(OR($B97&lt;&gt;"Yes",$D97=""),"",IFERROR(VLOOKUP($D97,'Price List'!$A$2:$H$101,3,FALSE),""))</f>
        <v/>
      </c>
      <c r="F97" s="32">
        <f>IF(OR($B97&lt;&gt;"Yes",$D97=""),"",IFERROR(VLOOKUP($D97,'Price List'!$A$2:$H$101,4,FALSE),""))</f>
        <v/>
      </c>
      <c r="G97" s="37" t="n"/>
      <c r="H97" s="31">
        <f>IF(OR($B97&lt;&gt;"Yes",$D97=""),"",IFERROR(VLOOKUP($D97,'Price List'!$A$2:$H$101,5,FALSE),""))</f>
        <v/>
      </c>
      <c r="I97" s="33">
        <f>IF(OR($B97&lt;&gt;"Yes",$D97=""),"",IFERROR(VLOOKUP($D97,'Price List'!$A$2:$H$101,6,FALSE),""))</f>
        <v/>
      </c>
      <c r="J97" s="30" t="n"/>
      <c r="K97" s="33">
        <f>IF(OR($B97&lt;&gt;"Yes",$D97=""),"",IF($J97&lt;&gt;"",$J97,IFERROR(VLOOKUP($D97,'Price List'!$A$2:$H$101,6,FALSE),"")))</f>
        <v/>
      </c>
      <c r="L97" s="33">
        <f>IF(OR($B97&lt;&gt;"Yes",NOT(ISNUMBER($G97)),NOT(ISNUMBER($K97))),"",IFERROR($G97*$K97,""))</f>
        <v/>
      </c>
      <c r="M97" s="11" t="n"/>
      <c r="N97" s="31">
        <f>IF($B97="","",IF($B97="No","Excluded",IF($D97="","Missing item code",IFERROR(IF(VLOOKUP($D97,'Price List'!$A$2:$H$101,8,FALSE)="Inactive","Inactive code",IF(VLOOKUP($D97,'Price List'!$A$2:$H$101,8,FALSE)&lt;&gt;"Ready","Check Price List",IF(NOT(ISNUMBER($G97)),"Check quantity",IF($G97&lt;=0,"Check quantity",IF(NOT(ISNUMBER($K97)),"Check unit price",IF($K97&lt;=0,"Check unit price","Ready")))))),"Code not found"))))</f>
        <v/>
      </c>
      <c r="O97">
        <f>'Price List'!A97</f>
        <v/>
      </c>
    </row>
    <row r="98">
      <c r="A98" s="24">
        <f>ROW()-1</f>
        <v/>
      </c>
      <c r="B98" s="25" t="n"/>
      <c r="C98" s="26" t="n"/>
      <c r="D98" s="25" t="n"/>
      <c r="E98" s="24">
        <f>IF(OR($B98&lt;&gt;"Yes",$D98=""),"",IFERROR(VLOOKUP($D98,'Price List'!$A$2:$H$101,3,FALSE),""))</f>
        <v/>
      </c>
      <c r="F98" s="27">
        <f>IF(OR($B98&lt;&gt;"Yes",$D98=""),"",IFERROR(VLOOKUP($D98,'Price List'!$A$2:$H$101,4,FALSE),""))</f>
        <v/>
      </c>
      <c r="G98" s="37" t="n"/>
      <c r="H98" s="24">
        <f>IF(OR($B98&lt;&gt;"Yes",$D98=""),"",IFERROR(VLOOKUP($D98,'Price List'!$A$2:$H$101,5,FALSE),""))</f>
        <v/>
      </c>
      <c r="I98" s="29">
        <f>IF(OR($B98&lt;&gt;"Yes",$D98=""),"",IFERROR(VLOOKUP($D98,'Price List'!$A$2:$H$101,6,FALSE),""))</f>
        <v/>
      </c>
      <c r="J98" s="30" t="n"/>
      <c r="K98" s="29">
        <f>IF(OR($B98&lt;&gt;"Yes",$D98=""),"",IF($J98&lt;&gt;"",$J98,IFERROR(VLOOKUP($D98,'Price List'!$A$2:$H$101,6,FALSE),"")))</f>
        <v/>
      </c>
      <c r="L98" s="29">
        <f>IF(OR($B98&lt;&gt;"Yes",NOT(ISNUMBER($G98)),NOT(ISNUMBER($K98))),"",IFERROR($G98*$K98,""))</f>
        <v/>
      </c>
      <c r="M98" s="11" t="n"/>
      <c r="N98" s="24">
        <f>IF($B98="","",IF($B98="No","Excluded",IF($D98="","Missing item code",IFERROR(IF(VLOOKUP($D98,'Price List'!$A$2:$H$101,8,FALSE)="Inactive","Inactive code",IF(VLOOKUP($D98,'Price List'!$A$2:$H$101,8,FALSE)&lt;&gt;"Ready","Check Price List",IF(NOT(ISNUMBER($G98)),"Check quantity",IF($G98&lt;=0,"Check quantity",IF(NOT(ISNUMBER($K98)),"Check unit price",IF($K98&lt;=0,"Check unit price","Ready")))))),"Code not found"))))</f>
        <v/>
      </c>
      <c r="O98">
        <f>'Price List'!A98</f>
        <v/>
      </c>
    </row>
    <row r="99">
      <c r="A99" s="31">
        <f>ROW()-1</f>
        <v/>
      </c>
      <c r="B99" s="25" t="n"/>
      <c r="C99" s="26" t="n"/>
      <c r="D99" s="25" t="n"/>
      <c r="E99" s="31">
        <f>IF(OR($B99&lt;&gt;"Yes",$D99=""),"",IFERROR(VLOOKUP($D99,'Price List'!$A$2:$H$101,3,FALSE),""))</f>
        <v/>
      </c>
      <c r="F99" s="32">
        <f>IF(OR($B99&lt;&gt;"Yes",$D99=""),"",IFERROR(VLOOKUP($D99,'Price List'!$A$2:$H$101,4,FALSE),""))</f>
        <v/>
      </c>
      <c r="G99" s="37" t="n"/>
      <c r="H99" s="31">
        <f>IF(OR($B99&lt;&gt;"Yes",$D99=""),"",IFERROR(VLOOKUP($D99,'Price List'!$A$2:$H$101,5,FALSE),""))</f>
        <v/>
      </c>
      <c r="I99" s="33">
        <f>IF(OR($B99&lt;&gt;"Yes",$D99=""),"",IFERROR(VLOOKUP($D99,'Price List'!$A$2:$H$101,6,FALSE),""))</f>
        <v/>
      </c>
      <c r="J99" s="30" t="n"/>
      <c r="K99" s="33">
        <f>IF(OR($B99&lt;&gt;"Yes",$D99=""),"",IF($J99&lt;&gt;"",$J99,IFERROR(VLOOKUP($D99,'Price List'!$A$2:$H$101,6,FALSE),"")))</f>
        <v/>
      </c>
      <c r="L99" s="33">
        <f>IF(OR($B99&lt;&gt;"Yes",NOT(ISNUMBER($G99)),NOT(ISNUMBER($K99))),"",IFERROR($G99*$K99,""))</f>
        <v/>
      </c>
      <c r="M99" s="11" t="n"/>
      <c r="N99" s="31">
        <f>IF($B99="","",IF($B99="No","Excluded",IF($D99="","Missing item code",IFERROR(IF(VLOOKUP($D99,'Price List'!$A$2:$H$101,8,FALSE)="Inactive","Inactive code",IF(VLOOKUP($D99,'Price List'!$A$2:$H$101,8,FALSE)&lt;&gt;"Ready","Check Price List",IF(NOT(ISNUMBER($G99)),"Check quantity",IF($G99&lt;=0,"Check quantity",IF(NOT(ISNUMBER($K99)),"Check unit price",IF($K99&lt;=0,"Check unit price","Ready")))))),"Code not found"))))</f>
        <v/>
      </c>
      <c r="O99">
        <f>'Price List'!A99</f>
        <v/>
      </c>
    </row>
    <row r="100">
      <c r="A100" s="24">
        <f>ROW()-1</f>
        <v/>
      </c>
      <c r="B100" s="25" t="n"/>
      <c r="C100" s="26" t="n"/>
      <c r="D100" s="25" t="n"/>
      <c r="E100" s="24">
        <f>IF(OR($B100&lt;&gt;"Yes",$D100=""),"",IFERROR(VLOOKUP($D100,'Price List'!$A$2:$H$101,3,FALSE),""))</f>
        <v/>
      </c>
      <c r="F100" s="27">
        <f>IF(OR($B100&lt;&gt;"Yes",$D100=""),"",IFERROR(VLOOKUP($D100,'Price List'!$A$2:$H$101,4,FALSE),""))</f>
        <v/>
      </c>
      <c r="G100" s="37" t="n"/>
      <c r="H100" s="24">
        <f>IF(OR($B100&lt;&gt;"Yes",$D100=""),"",IFERROR(VLOOKUP($D100,'Price List'!$A$2:$H$101,5,FALSE),""))</f>
        <v/>
      </c>
      <c r="I100" s="29">
        <f>IF(OR($B100&lt;&gt;"Yes",$D100=""),"",IFERROR(VLOOKUP($D100,'Price List'!$A$2:$H$101,6,FALSE),""))</f>
        <v/>
      </c>
      <c r="J100" s="30" t="n"/>
      <c r="K100" s="29">
        <f>IF(OR($B100&lt;&gt;"Yes",$D100=""),"",IF($J100&lt;&gt;"",$J100,IFERROR(VLOOKUP($D100,'Price List'!$A$2:$H$101,6,FALSE),"")))</f>
        <v/>
      </c>
      <c r="L100" s="29">
        <f>IF(OR($B100&lt;&gt;"Yes",NOT(ISNUMBER($G100)),NOT(ISNUMBER($K100))),"",IFERROR($G100*$K100,""))</f>
        <v/>
      </c>
      <c r="M100" s="11" t="n"/>
      <c r="N100" s="24">
        <f>IF($B100="","",IF($B100="No","Excluded",IF($D100="","Missing item code",IFERROR(IF(VLOOKUP($D100,'Price List'!$A$2:$H$101,8,FALSE)="Inactive","Inactive code",IF(VLOOKUP($D100,'Price List'!$A$2:$H$101,8,FALSE)&lt;&gt;"Ready","Check Price List",IF(NOT(ISNUMBER($G100)),"Check quantity",IF($G100&lt;=0,"Check quantity",IF(NOT(ISNUMBER($K100)),"Check unit price",IF($K100&lt;=0,"Check unit price","Ready")))))),"Code not found"))))</f>
        <v/>
      </c>
      <c r="O100">
        <f>'Price List'!A100</f>
        <v/>
      </c>
    </row>
    <row r="101">
      <c r="A101" s="31">
        <f>ROW()-1</f>
        <v/>
      </c>
      <c r="B101" s="25" t="n"/>
      <c r="C101" s="26" t="n"/>
      <c r="D101" s="25" t="n"/>
      <c r="E101" s="31">
        <f>IF(OR($B101&lt;&gt;"Yes",$D101=""),"",IFERROR(VLOOKUP($D101,'Price List'!$A$2:$H$101,3,FALSE),""))</f>
        <v/>
      </c>
      <c r="F101" s="32">
        <f>IF(OR($B101&lt;&gt;"Yes",$D101=""),"",IFERROR(VLOOKUP($D101,'Price List'!$A$2:$H$101,4,FALSE),""))</f>
        <v/>
      </c>
      <c r="G101" s="37" t="n"/>
      <c r="H101" s="31">
        <f>IF(OR($B101&lt;&gt;"Yes",$D101=""),"",IFERROR(VLOOKUP($D101,'Price List'!$A$2:$H$101,5,FALSE),""))</f>
        <v/>
      </c>
      <c r="I101" s="33">
        <f>IF(OR($B101&lt;&gt;"Yes",$D101=""),"",IFERROR(VLOOKUP($D101,'Price List'!$A$2:$H$101,6,FALSE),""))</f>
        <v/>
      </c>
      <c r="J101" s="30" t="n"/>
      <c r="K101" s="33">
        <f>IF(OR($B101&lt;&gt;"Yes",$D101=""),"",IF($J101&lt;&gt;"",$J101,IFERROR(VLOOKUP($D101,'Price List'!$A$2:$H$101,6,FALSE),"")))</f>
        <v/>
      </c>
      <c r="L101" s="33">
        <f>IF(OR($B101&lt;&gt;"Yes",NOT(ISNUMBER($G101)),NOT(ISNUMBER($K101))),"",IFERROR($G101*$K101,""))</f>
        <v/>
      </c>
      <c r="M101" s="11" t="n"/>
      <c r="N101" s="31">
        <f>IF($B101="","",IF($B101="No","Excluded",IF($D101="","Missing item code",IFERROR(IF(VLOOKUP($D101,'Price List'!$A$2:$H$101,8,FALSE)="Inactive","Inactive code",IF(VLOOKUP($D101,'Price List'!$A$2:$H$101,8,FALSE)&lt;&gt;"Ready","Check Price List",IF(NOT(ISNUMBER($G101)),"Check quantity",IF($G101&lt;=0,"Check quantity",IF(NOT(ISNUMBER($K101)),"Check unit price",IF($K101&lt;=0,"Check unit price","Ready")))))),"Code not found"))))</f>
        <v/>
      </c>
      <c r="O101">
        <f>'Price List'!A101</f>
        <v/>
      </c>
    </row>
  </sheetData>
  <autoFilter ref="A1:N101"/>
  <conditionalFormatting sqref="N2:N101">
    <cfRule type="expression" priority="1" dxfId="0">
      <formula>$N2="Ready"</formula>
    </cfRule>
    <cfRule type="expression" priority="2" dxfId="3">
      <formula>$N2="Excluded"</formula>
    </cfRule>
    <cfRule type="expression" priority="3" dxfId="1">
      <formula>AND($N2&lt;&gt;"",$N2&lt;&gt;"Ready",$N2&lt;&gt;"Excluded")</formula>
    </cfRule>
  </conditionalFormatting>
  <conditionalFormatting sqref="J2:J101">
    <cfRule type="expression" priority="4" dxfId="2">
      <formula>$J2&lt;&gt;""</formula>
    </cfRule>
  </conditionalFormatting>
  <conditionalFormatting sqref="D2:D101">
    <cfRule type="expression" priority="5" dxfId="1">
      <formula>AND($B2="Yes",$D2="")</formula>
    </cfRule>
  </conditionalFormatting>
  <conditionalFormatting sqref="G2:G101">
    <cfRule type="expression" priority="6" dxfId="1">
      <formula>AND($B2="Yes",OR($G2="",NOT(ISNUMBER($G2)),$G2&lt;=0))</formula>
    </cfRule>
  </conditionalFormatting>
  <dataValidations count="6">
    <dataValidation sqref="B2:B101" showDropDown="0" showInputMessage="0" showErrorMessage="0" allowBlank="0" errorTitle="Invalid Include Selection" error="Select Yes or No, or leave the cell blank." type="list" errorStyle="stop">
      <formula1>"Yes,No"</formula1>
    </dataValidation>
    <dataValidation sqref="C2:C101" showDropDown="0" showInputMessage="0" showErrorMessage="0" allowBlank="0" errorTitle="Area Description Is Too Long" error="Enter no more than 60 characters." type="textLength" errorStyle="stop" operator="lessThanOrEqual">
      <formula1>60</formula1>
    </dataValidation>
    <dataValidation sqref="D2:D101" showDropDown="0" showInputMessage="0" showErrorMessage="0" allowBlank="0" errorTitle="Invalid Item Code" error="Select an item code from the Price List." type="list" errorStyle="stop">
      <formula1>$O$2:$O$101</formula1>
    </dataValidation>
    <dataValidation sqref="G2:G101" showDropDown="0" showInputMessage="0" showErrorMessage="0" allowBlank="0" errorTitle="Invalid Quantity" error="Enter a number greater than 0 and no more than 10,000." type="custom" errorStyle="stop">
      <formula1>OR(G2="",AND(ISNUMBER(G2),G2&gt;0,G2&lt;=10000))</formula1>
    </dataValidation>
    <dataValidation sqref="J2:J101" showDropDown="0" showInputMessage="0" showErrorMessage="0" allowBlank="0" errorTitle="Invalid Override Price" error="Enter an amount from $0.00 through $100,000.00." type="decimal" errorStyle="stop" operator="between">
      <formula1>0</formula1>
      <formula2>100000</formula2>
    </dataValidation>
    <dataValidation sqref="M2:M101" showDropDown="0" showInputMessage="0" showErrorMessage="0" allowBlank="0" errorTitle="Line Note Is Too Long" error="Enter no more than 200 characters." type="textLength" errorStyle="stop" operator="lessThanOrEqual">
      <formula1>200</formula1>
    </dataValidation>
  </dataValidations>
  <pageMargins left="0.2" right="0.2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C9F98"/>
    <outlinePr summaryBelow="1" summaryRight="1"/>
    <pageSetUpPr fitToPage="1"/>
  </sheetPr>
  <dimension ref="A1:H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8" customWidth="1" min="3" max="3"/>
    <col width="32" customWidth="1" min="4" max="4"/>
    <col width="15" customWidth="1" min="5" max="5"/>
    <col width="19" customWidth="1" min="6" max="6"/>
    <col width="27" customWidth="1" min="7" max="7"/>
    <col width="21" customWidth="1" min="8" max="8"/>
  </cols>
  <sheetData>
    <row r="1" ht="34" customHeight="1">
      <c r="A1" s="22" t="inlineStr">
        <is>
          <t>Item Code</t>
        </is>
      </c>
      <c r="B1" s="22" t="inlineStr">
        <is>
          <t>Active?</t>
        </is>
      </c>
      <c r="C1" s="22" t="inlineStr">
        <is>
          <t>Category</t>
        </is>
      </c>
      <c r="D1" s="22" t="inlineStr">
        <is>
          <t>Item / Work Description</t>
        </is>
      </c>
      <c r="E1" s="22" t="inlineStr">
        <is>
          <t>Unit</t>
        </is>
      </c>
      <c r="F1" s="22" t="inlineStr">
        <is>
          <t>Standard Unit Price</t>
        </is>
      </c>
      <c r="G1" s="22" t="inlineStr">
        <is>
          <t>Pricing Notes</t>
        </is>
      </c>
      <c r="H1" s="22" t="inlineStr">
        <is>
          <t>Price List Alert</t>
        </is>
      </c>
    </row>
    <row r="2">
      <c r="A2" s="26" t="inlineStr">
        <is>
          <t>EP-SM</t>
        </is>
      </c>
      <c r="B2" s="26" t="inlineStr">
        <is>
          <t>Yes</t>
        </is>
      </c>
      <c r="C2" s="26" t="inlineStr">
        <is>
          <t>Entry Point</t>
        </is>
      </c>
      <c r="D2" s="11" t="inlineStr">
        <is>
          <t>Close small entry opening</t>
        </is>
      </c>
      <c r="E2" s="26" t="inlineStr">
        <is>
          <t>each</t>
        </is>
      </c>
      <c r="F2" s="30" t="n">
        <v>42</v>
      </c>
      <c r="G2" s="11" t="inlineStr">
        <is>
          <t>Fictional standard rate</t>
        </is>
      </c>
      <c r="H2" s="24">
        <f>IF(A2="","",IF(COUNTIF($A$2:$A$101,A2)&gt;1,"Duplicate code",IF(B2="","Select active status",IF(B2="No","Inactive",IF(C2="","Select category",IF(D2="","Add description",IF(E2="","Select unit",IF(NOT(ISNUMBER(F2)),"Check unit price",IF(F2&lt;=0,"Check unit price","Ready")))))))))</f>
        <v/>
      </c>
    </row>
    <row r="3">
      <c r="A3" s="26" t="inlineStr">
        <is>
          <t>EP-LG</t>
        </is>
      </c>
      <c r="B3" s="26" t="inlineStr">
        <is>
          <t>Yes</t>
        </is>
      </c>
      <c r="C3" s="26" t="inlineStr">
        <is>
          <t>Entry Point</t>
        </is>
      </c>
      <c r="D3" s="11" t="inlineStr">
        <is>
          <t>Close large entry opening</t>
        </is>
      </c>
      <c r="E3" s="26" t="inlineStr">
        <is>
          <t>each</t>
        </is>
      </c>
      <c r="F3" s="30" t="n">
        <v>95</v>
      </c>
      <c r="G3" s="11" t="inlineStr">
        <is>
          <t>Fictional standard rate</t>
        </is>
      </c>
      <c r="H3" s="31">
        <f>IF(A3="","",IF(COUNTIF($A$2:$A$101,A3)&gt;1,"Duplicate code",IF(B3="","Select active status",IF(B3="No","Inactive",IF(C3="","Select category",IF(D3="","Add description",IF(E3="","Select unit",IF(NOT(ISNUMBER(F3)),"Check unit price",IF(F3&lt;=0,"Check unit price","Ready")))))))))</f>
        <v/>
      </c>
    </row>
    <row r="4">
      <c r="A4" s="26" t="inlineStr">
        <is>
          <t>MAT-MESH</t>
        </is>
      </c>
      <c r="B4" s="26" t="inlineStr">
        <is>
          <t>Yes</t>
        </is>
      </c>
      <c r="C4" s="26" t="inlineStr">
        <is>
          <t>Material</t>
        </is>
      </c>
      <c r="D4" s="11" t="inlineStr">
        <is>
          <t>Mesh barrier material</t>
        </is>
      </c>
      <c r="E4" s="26" t="inlineStr">
        <is>
          <t>linear foot</t>
        </is>
      </c>
      <c r="F4" s="30" t="n">
        <v>8.5</v>
      </c>
      <c r="G4" s="11" t="inlineStr">
        <is>
          <t>Fictional material rate</t>
        </is>
      </c>
      <c r="H4" s="24">
        <f>IF(A4="","",IF(COUNTIF($A$2:$A$101,A4)&gt;1,"Duplicate code",IF(B4="","Select active status",IF(B4="No","Inactive",IF(C4="","Select category",IF(D4="","Add description",IF(E4="","Select unit",IF(NOT(ISNUMBER(F4)),"Check unit price",IF(F4&lt;=0,"Check unit price","Ready")))))))))</f>
        <v/>
      </c>
    </row>
    <row r="5">
      <c r="A5" s="26" t="inlineStr">
        <is>
          <t>MAT-FLASH</t>
        </is>
      </c>
      <c r="B5" s="26" t="inlineStr">
        <is>
          <t>Yes</t>
        </is>
      </c>
      <c r="C5" s="26" t="inlineStr">
        <is>
          <t>Material</t>
        </is>
      </c>
      <c r="D5" s="11" t="inlineStr">
        <is>
          <t>Metal flashing material</t>
        </is>
      </c>
      <c r="E5" s="26" t="inlineStr">
        <is>
          <t>linear foot</t>
        </is>
      </c>
      <c r="F5" s="30" t="n">
        <v>12.75</v>
      </c>
      <c r="G5" s="11" t="inlineStr">
        <is>
          <t>Fictional material rate</t>
        </is>
      </c>
      <c r="H5" s="31">
        <f>IF(A5="","",IF(COUNTIF($A$2:$A$101,A5)&gt;1,"Duplicate code",IF(B5="","Select active status",IF(B5="No","Inactive",IF(C5="","Select category",IF(D5="","Add description",IF(E5="","Select unit",IF(NOT(ISNUMBER(F5)),"Check unit price",IF(F5&lt;=0,"Check unit price","Ready")))))))))</f>
        <v/>
      </c>
    </row>
    <row r="6">
      <c r="A6" s="26" t="inlineStr">
        <is>
          <t>MAT-SEAL</t>
        </is>
      </c>
      <c r="B6" s="26" t="inlineStr">
        <is>
          <t>Yes</t>
        </is>
      </c>
      <c r="C6" s="26" t="inlineStr">
        <is>
          <t>Material</t>
        </is>
      </c>
      <c r="D6" s="11" t="inlineStr">
        <is>
          <t>Sealant material</t>
        </is>
      </c>
      <c r="E6" s="26" t="inlineStr">
        <is>
          <t>tube</t>
        </is>
      </c>
      <c r="F6" s="30" t="n">
        <v>11.5</v>
      </c>
      <c r="G6" s="11" t="inlineStr">
        <is>
          <t>Fictional material rate</t>
        </is>
      </c>
      <c r="H6" s="24">
        <f>IF(A6="","",IF(COUNTIF($A$2:$A$101,A6)&gt;1,"Duplicate code",IF(B6="","Select active status",IF(B6="No","Inactive",IF(C6="","Select category",IF(D6="","Add description",IF(E6="","Select unit",IF(NOT(ISNUMBER(F6)),"Check unit price",IF(F6&lt;=0,"Check unit price","Ready")))))))))</f>
        <v/>
      </c>
    </row>
    <row r="7">
      <c r="A7" s="26" t="inlineStr">
        <is>
          <t>ACC-GROUND</t>
        </is>
      </c>
      <c r="B7" s="26" t="inlineStr">
        <is>
          <t>Yes</t>
        </is>
      </c>
      <c r="C7" s="26" t="inlineStr">
        <is>
          <t>Access Effort</t>
        </is>
      </c>
      <c r="D7" s="11" t="inlineStr">
        <is>
          <t>Standard access effort</t>
        </is>
      </c>
      <c r="E7" s="26" t="inlineStr">
        <is>
          <t>hour</t>
        </is>
      </c>
      <c r="F7" s="30" t="n">
        <v>68</v>
      </c>
      <c r="G7" s="11" t="inlineStr">
        <is>
          <t>Fictional effort rate</t>
        </is>
      </c>
      <c r="H7" s="31">
        <f>IF(A7="","",IF(COUNTIF($A$2:$A$101,A7)&gt;1,"Duplicate code",IF(B7="","Select active status",IF(B7="No","Inactive",IF(C7="","Select category",IF(D7="","Add description",IF(E7="","Select unit",IF(NOT(ISNUMBER(F7)),"Check unit price",IF(F7&lt;=0,"Check unit price","Ready")))))))))</f>
        <v/>
      </c>
    </row>
    <row r="8">
      <c r="A8" s="26" t="inlineStr">
        <is>
          <t>ACC-ELEV</t>
        </is>
      </c>
      <c r="B8" s="26" t="inlineStr">
        <is>
          <t>Yes</t>
        </is>
      </c>
      <c r="C8" s="26" t="inlineStr">
        <is>
          <t>Access Effort</t>
        </is>
      </c>
      <c r="D8" s="11" t="inlineStr">
        <is>
          <t>Elevated access effort</t>
        </is>
      </c>
      <c r="E8" s="26" t="inlineStr">
        <is>
          <t>hour</t>
        </is>
      </c>
      <c r="F8" s="30" t="n">
        <v>92</v>
      </c>
      <c r="G8" s="11" t="inlineStr">
        <is>
          <t>Fictional effort rate</t>
        </is>
      </c>
      <c r="H8" s="24">
        <f>IF(A8="","",IF(COUNTIF($A$2:$A$101,A8)&gt;1,"Duplicate code",IF(B8="","Select active status",IF(B8="No","Inactive",IF(C8="","Select category",IF(D8="","Add description",IF(E8="","Select unit",IF(NOT(ISNUMBER(F8)),"Check unit price",IF(F8&lt;=0,"Check unit price","Ready")))))))))</f>
        <v/>
      </c>
    </row>
    <row r="9">
      <c r="A9" s="26" t="inlineStr">
        <is>
          <t>DEV-MECH</t>
        </is>
      </c>
      <c r="B9" s="26" t="inlineStr">
        <is>
          <t>Yes</t>
        </is>
      </c>
      <c r="C9" s="26" t="inlineStr">
        <is>
          <t>Device</t>
        </is>
      </c>
      <c r="D9" s="11" t="inlineStr">
        <is>
          <t>Mechanical monitoring device</t>
        </is>
      </c>
      <c r="E9" s="26" t="inlineStr">
        <is>
          <t>each</t>
        </is>
      </c>
      <c r="F9" s="30" t="n">
        <v>18</v>
      </c>
      <c r="G9" s="11" t="inlineStr">
        <is>
          <t>Fictional device rate</t>
        </is>
      </c>
      <c r="H9" s="31">
        <f>IF(A9="","",IF(COUNTIF($A$2:$A$101,A9)&gt;1,"Duplicate code",IF(B9="","Select active status",IF(B9="No","Inactive",IF(C9="","Select category",IF(D9="","Add description",IF(E9="","Select unit",IF(NOT(ISNUMBER(F9)),"Check unit price",IF(F9&lt;=0,"Check unit price","Ready")))))))))</f>
        <v/>
      </c>
    </row>
    <row r="10">
      <c r="A10" s="26" t="inlineStr">
        <is>
          <t>DEV-MON</t>
        </is>
      </c>
      <c r="B10" s="26" t="inlineStr">
        <is>
          <t>Yes</t>
        </is>
      </c>
      <c r="C10" s="26" t="inlineStr">
        <is>
          <t>Device</t>
        </is>
      </c>
      <c r="D10" s="11" t="inlineStr">
        <is>
          <t>Exterior monitoring device</t>
        </is>
      </c>
      <c r="E10" s="26" t="inlineStr">
        <is>
          <t>each</t>
        </is>
      </c>
      <c r="F10" s="30" t="n">
        <v>32</v>
      </c>
      <c r="G10" s="11" t="inlineStr">
        <is>
          <t>Fictional device rate</t>
        </is>
      </c>
      <c r="H10" s="24">
        <f>IF(A10="","",IF(COUNTIF($A$2:$A$101,A10)&gt;1,"Duplicate code",IF(B10="","Select active status",IF(B10="No","Inactive",IF(C10="","Select category",IF(D10="","Add description",IF(E10="","Select unit",IF(NOT(ISNUMBER(F10)),"Check unit price",IF(F10&lt;=0,"Check unit price","Ready")))))))))</f>
        <v/>
      </c>
    </row>
    <row r="11">
      <c r="A11" s="26" t="inlineStr">
        <is>
          <t>FU-STD</t>
        </is>
      </c>
      <c r="B11" s="26" t="inlineStr">
        <is>
          <t>Yes</t>
        </is>
      </c>
      <c r="C11" s="26" t="inlineStr">
        <is>
          <t>Follow-Up</t>
        </is>
      </c>
      <c r="D11" s="11" t="inlineStr">
        <is>
          <t>Standard follow-up visit</t>
        </is>
      </c>
      <c r="E11" s="26" t="inlineStr">
        <is>
          <t>visit</t>
        </is>
      </c>
      <c r="F11" s="30" t="n">
        <v>85</v>
      </c>
      <c r="G11" s="11" t="inlineStr">
        <is>
          <t>Fictional visit rate</t>
        </is>
      </c>
      <c r="H11" s="31">
        <f>IF(A11="","",IF(COUNTIF($A$2:$A$101,A11)&gt;1,"Duplicate code",IF(B11="","Select active status",IF(B11="No","Inactive",IF(C11="","Select category",IF(D11="","Add description",IF(E11="","Select unit",IF(NOT(ISNUMBER(F11)),"Check unit price",IF(F11&lt;=0,"Check unit price","Ready")))))))))</f>
        <v/>
      </c>
    </row>
    <row r="12">
      <c r="A12" s="26" t="n"/>
      <c r="B12" s="26" t="n"/>
      <c r="C12" s="26" t="n"/>
      <c r="D12" s="11" t="n"/>
      <c r="E12" s="26" t="n"/>
      <c r="F12" s="30" t="n"/>
      <c r="G12" s="11" t="n"/>
      <c r="H12" s="24">
        <f>IF(A12="","",IF(COUNTIF($A$2:$A$101,A12)&gt;1,"Duplicate code",IF(B12="","Select active status",IF(B12="No","Inactive",IF(C12="","Select category",IF(D12="","Add description",IF(E12="","Select unit",IF(NOT(ISNUMBER(F12)),"Check unit price",IF(F12&lt;=0,"Check unit price","Ready")))))))))</f>
        <v/>
      </c>
    </row>
    <row r="13">
      <c r="A13" s="26" t="n"/>
      <c r="B13" s="26" t="n"/>
      <c r="C13" s="26" t="n"/>
      <c r="D13" s="11" t="n"/>
      <c r="E13" s="26" t="n"/>
      <c r="F13" s="30" t="n"/>
      <c r="G13" s="11" t="n"/>
      <c r="H13" s="31">
        <f>IF(A13="","",IF(COUNTIF($A$2:$A$101,A13)&gt;1,"Duplicate code",IF(B13="","Select active status",IF(B13="No","Inactive",IF(C13="","Select category",IF(D13="","Add description",IF(E13="","Select unit",IF(NOT(ISNUMBER(F13)),"Check unit price",IF(F13&lt;=0,"Check unit price","Ready")))))))))</f>
        <v/>
      </c>
    </row>
    <row r="14">
      <c r="A14" s="26" t="n"/>
      <c r="B14" s="26" t="n"/>
      <c r="C14" s="26" t="n"/>
      <c r="D14" s="11" t="n"/>
      <c r="E14" s="26" t="n"/>
      <c r="F14" s="30" t="n"/>
      <c r="G14" s="11" t="n"/>
      <c r="H14" s="24">
        <f>IF(A14="","",IF(COUNTIF($A$2:$A$101,A14)&gt;1,"Duplicate code",IF(B14="","Select active status",IF(B14="No","Inactive",IF(C14="","Select category",IF(D14="","Add description",IF(E14="","Select unit",IF(NOT(ISNUMBER(F14)),"Check unit price",IF(F14&lt;=0,"Check unit price","Ready")))))))))</f>
        <v/>
      </c>
    </row>
    <row r="15">
      <c r="A15" s="26" t="n"/>
      <c r="B15" s="26" t="n"/>
      <c r="C15" s="26" t="n"/>
      <c r="D15" s="11" t="n"/>
      <c r="E15" s="26" t="n"/>
      <c r="F15" s="30" t="n"/>
      <c r="G15" s="11" t="n"/>
      <c r="H15" s="31">
        <f>IF(A15="","",IF(COUNTIF($A$2:$A$101,A15)&gt;1,"Duplicate code",IF(B15="","Select active status",IF(B15="No","Inactive",IF(C15="","Select category",IF(D15="","Add description",IF(E15="","Select unit",IF(NOT(ISNUMBER(F15)),"Check unit price",IF(F15&lt;=0,"Check unit price","Ready")))))))))</f>
        <v/>
      </c>
    </row>
    <row r="16">
      <c r="A16" s="26" t="n"/>
      <c r="B16" s="26" t="n"/>
      <c r="C16" s="26" t="n"/>
      <c r="D16" s="11" t="n"/>
      <c r="E16" s="26" t="n"/>
      <c r="F16" s="30" t="n"/>
      <c r="G16" s="11" t="n"/>
      <c r="H16" s="24">
        <f>IF(A16="","",IF(COUNTIF($A$2:$A$101,A16)&gt;1,"Duplicate code",IF(B16="","Select active status",IF(B16="No","Inactive",IF(C16="","Select category",IF(D16="","Add description",IF(E16="","Select unit",IF(NOT(ISNUMBER(F16)),"Check unit price",IF(F16&lt;=0,"Check unit price","Ready")))))))))</f>
        <v/>
      </c>
    </row>
    <row r="17">
      <c r="A17" s="26" t="n"/>
      <c r="B17" s="26" t="n"/>
      <c r="C17" s="26" t="n"/>
      <c r="D17" s="11" t="n"/>
      <c r="E17" s="26" t="n"/>
      <c r="F17" s="30" t="n"/>
      <c r="G17" s="11" t="n"/>
      <c r="H17" s="31">
        <f>IF(A17="","",IF(COUNTIF($A$2:$A$101,A17)&gt;1,"Duplicate code",IF(B17="","Select active status",IF(B17="No","Inactive",IF(C17="","Select category",IF(D17="","Add description",IF(E17="","Select unit",IF(NOT(ISNUMBER(F17)),"Check unit price",IF(F17&lt;=0,"Check unit price","Ready")))))))))</f>
        <v/>
      </c>
    </row>
    <row r="18">
      <c r="A18" s="26" t="n"/>
      <c r="B18" s="26" t="n"/>
      <c r="C18" s="26" t="n"/>
      <c r="D18" s="11" t="n"/>
      <c r="E18" s="26" t="n"/>
      <c r="F18" s="30" t="n"/>
      <c r="G18" s="11" t="n"/>
      <c r="H18" s="24">
        <f>IF(A18="","",IF(COUNTIF($A$2:$A$101,A18)&gt;1,"Duplicate code",IF(B18="","Select active status",IF(B18="No","Inactive",IF(C18="","Select category",IF(D18="","Add description",IF(E18="","Select unit",IF(NOT(ISNUMBER(F18)),"Check unit price",IF(F18&lt;=0,"Check unit price","Ready")))))))))</f>
        <v/>
      </c>
    </row>
    <row r="19">
      <c r="A19" s="26" t="n"/>
      <c r="B19" s="26" t="n"/>
      <c r="C19" s="26" t="n"/>
      <c r="D19" s="11" t="n"/>
      <c r="E19" s="26" t="n"/>
      <c r="F19" s="30" t="n"/>
      <c r="G19" s="11" t="n"/>
      <c r="H19" s="31">
        <f>IF(A19="","",IF(COUNTIF($A$2:$A$101,A19)&gt;1,"Duplicate code",IF(B19="","Select active status",IF(B19="No","Inactive",IF(C19="","Select category",IF(D19="","Add description",IF(E19="","Select unit",IF(NOT(ISNUMBER(F19)),"Check unit price",IF(F19&lt;=0,"Check unit price","Ready")))))))))</f>
        <v/>
      </c>
    </row>
    <row r="20">
      <c r="A20" s="26" t="n"/>
      <c r="B20" s="26" t="n"/>
      <c r="C20" s="26" t="n"/>
      <c r="D20" s="11" t="n"/>
      <c r="E20" s="26" t="n"/>
      <c r="F20" s="30" t="n"/>
      <c r="G20" s="11" t="n"/>
      <c r="H20" s="24">
        <f>IF(A20="","",IF(COUNTIF($A$2:$A$101,A20)&gt;1,"Duplicate code",IF(B20="","Select active status",IF(B20="No","Inactive",IF(C20="","Select category",IF(D20="","Add description",IF(E20="","Select unit",IF(NOT(ISNUMBER(F20)),"Check unit price",IF(F20&lt;=0,"Check unit price","Ready")))))))))</f>
        <v/>
      </c>
    </row>
    <row r="21">
      <c r="A21" s="26" t="n"/>
      <c r="B21" s="26" t="n"/>
      <c r="C21" s="26" t="n"/>
      <c r="D21" s="11" t="n"/>
      <c r="E21" s="26" t="n"/>
      <c r="F21" s="30" t="n"/>
      <c r="G21" s="11" t="n"/>
      <c r="H21" s="31">
        <f>IF(A21="","",IF(COUNTIF($A$2:$A$101,A21)&gt;1,"Duplicate code",IF(B21="","Select active status",IF(B21="No","Inactive",IF(C21="","Select category",IF(D21="","Add description",IF(E21="","Select unit",IF(NOT(ISNUMBER(F21)),"Check unit price",IF(F21&lt;=0,"Check unit price","Ready")))))))))</f>
        <v/>
      </c>
    </row>
    <row r="22">
      <c r="A22" s="26" t="n"/>
      <c r="B22" s="26" t="n"/>
      <c r="C22" s="26" t="n"/>
      <c r="D22" s="11" t="n"/>
      <c r="E22" s="26" t="n"/>
      <c r="F22" s="30" t="n"/>
      <c r="G22" s="11" t="n"/>
      <c r="H22" s="24">
        <f>IF(A22="","",IF(COUNTIF($A$2:$A$101,A22)&gt;1,"Duplicate code",IF(B22="","Select active status",IF(B22="No","Inactive",IF(C22="","Select category",IF(D22="","Add description",IF(E22="","Select unit",IF(NOT(ISNUMBER(F22)),"Check unit price",IF(F22&lt;=0,"Check unit price","Ready")))))))))</f>
        <v/>
      </c>
    </row>
    <row r="23">
      <c r="A23" s="26" t="n"/>
      <c r="B23" s="26" t="n"/>
      <c r="C23" s="26" t="n"/>
      <c r="D23" s="11" t="n"/>
      <c r="E23" s="26" t="n"/>
      <c r="F23" s="30" t="n"/>
      <c r="G23" s="11" t="n"/>
      <c r="H23" s="31">
        <f>IF(A23="","",IF(COUNTIF($A$2:$A$101,A23)&gt;1,"Duplicate code",IF(B23="","Select active status",IF(B23="No","Inactive",IF(C23="","Select category",IF(D23="","Add description",IF(E23="","Select unit",IF(NOT(ISNUMBER(F23)),"Check unit price",IF(F23&lt;=0,"Check unit price","Ready")))))))))</f>
        <v/>
      </c>
    </row>
    <row r="24">
      <c r="A24" s="26" t="n"/>
      <c r="B24" s="26" t="n"/>
      <c r="C24" s="26" t="n"/>
      <c r="D24" s="11" t="n"/>
      <c r="E24" s="26" t="n"/>
      <c r="F24" s="30" t="n"/>
      <c r="G24" s="11" t="n"/>
      <c r="H24" s="24">
        <f>IF(A24="","",IF(COUNTIF($A$2:$A$101,A24)&gt;1,"Duplicate code",IF(B24="","Select active status",IF(B24="No","Inactive",IF(C24="","Select category",IF(D24="","Add description",IF(E24="","Select unit",IF(NOT(ISNUMBER(F24)),"Check unit price",IF(F24&lt;=0,"Check unit price","Ready")))))))))</f>
        <v/>
      </c>
    </row>
    <row r="25">
      <c r="A25" s="26" t="n"/>
      <c r="B25" s="26" t="n"/>
      <c r="C25" s="26" t="n"/>
      <c r="D25" s="11" t="n"/>
      <c r="E25" s="26" t="n"/>
      <c r="F25" s="30" t="n"/>
      <c r="G25" s="11" t="n"/>
      <c r="H25" s="31">
        <f>IF(A25="","",IF(COUNTIF($A$2:$A$101,A25)&gt;1,"Duplicate code",IF(B25="","Select active status",IF(B25="No","Inactive",IF(C25="","Select category",IF(D25="","Add description",IF(E25="","Select unit",IF(NOT(ISNUMBER(F25)),"Check unit price",IF(F25&lt;=0,"Check unit price","Ready")))))))))</f>
        <v/>
      </c>
    </row>
    <row r="26">
      <c r="A26" s="26" t="n"/>
      <c r="B26" s="26" t="n"/>
      <c r="C26" s="26" t="n"/>
      <c r="D26" s="11" t="n"/>
      <c r="E26" s="26" t="n"/>
      <c r="F26" s="30" t="n"/>
      <c r="G26" s="11" t="n"/>
      <c r="H26" s="24">
        <f>IF(A26="","",IF(COUNTIF($A$2:$A$101,A26)&gt;1,"Duplicate code",IF(B26="","Select active status",IF(B26="No","Inactive",IF(C26="","Select category",IF(D26="","Add description",IF(E26="","Select unit",IF(NOT(ISNUMBER(F26)),"Check unit price",IF(F26&lt;=0,"Check unit price","Ready")))))))))</f>
        <v/>
      </c>
    </row>
    <row r="27">
      <c r="A27" s="26" t="n"/>
      <c r="B27" s="26" t="n"/>
      <c r="C27" s="26" t="n"/>
      <c r="D27" s="11" t="n"/>
      <c r="E27" s="26" t="n"/>
      <c r="F27" s="30" t="n"/>
      <c r="G27" s="11" t="n"/>
      <c r="H27" s="31">
        <f>IF(A27="","",IF(COUNTIF($A$2:$A$101,A27)&gt;1,"Duplicate code",IF(B27="","Select active status",IF(B27="No","Inactive",IF(C27="","Select category",IF(D27="","Add description",IF(E27="","Select unit",IF(NOT(ISNUMBER(F27)),"Check unit price",IF(F27&lt;=0,"Check unit price","Ready")))))))))</f>
        <v/>
      </c>
    </row>
    <row r="28">
      <c r="A28" s="26" t="n"/>
      <c r="B28" s="26" t="n"/>
      <c r="C28" s="26" t="n"/>
      <c r="D28" s="11" t="n"/>
      <c r="E28" s="26" t="n"/>
      <c r="F28" s="30" t="n"/>
      <c r="G28" s="11" t="n"/>
      <c r="H28" s="24">
        <f>IF(A28="","",IF(COUNTIF($A$2:$A$101,A28)&gt;1,"Duplicate code",IF(B28="","Select active status",IF(B28="No","Inactive",IF(C28="","Select category",IF(D28="","Add description",IF(E28="","Select unit",IF(NOT(ISNUMBER(F28)),"Check unit price",IF(F28&lt;=0,"Check unit price","Ready")))))))))</f>
        <v/>
      </c>
    </row>
    <row r="29">
      <c r="A29" s="26" t="n"/>
      <c r="B29" s="26" t="n"/>
      <c r="C29" s="26" t="n"/>
      <c r="D29" s="11" t="n"/>
      <c r="E29" s="26" t="n"/>
      <c r="F29" s="30" t="n"/>
      <c r="G29" s="11" t="n"/>
      <c r="H29" s="31">
        <f>IF(A29="","",IF(COUNTIF($A$2:$A$101,A29)&gt;1,"Duplicate code",IF(B29="","Select active status",IF(B29="No","Inactive",IF(C29="","Select category",IF(D29="","Add description",IF(E29="","Select unit",IF(NOT(ISNUMBER(F29)),"Check unit price",IF(F29&lt;=0,"Check unit price","Ready")))))))))</f>
        <v/>
      </c>
    </row>
    <row r="30">
      <c r="A30" s="26" t="n"/>
      <c r="B30" s="26" t="n"/>
      <c r="C30" s="26" t="n"/>
      <c r="D30" s="11" t="n"/>
      <c r="E30" s="26" t="n"/>
      <c r="F30" s="30" t="n"/>
      <c r="G30" s="11" t="n"/>
      <c r="H30" s="24">
        <f>IF(A30="","",IF(COUNTIF($A$2:$A$101,A30)&gt;1,"Duplicate code",IF(B30="","Select active status",IF(B30="No","Inactive",IF(C30="","Select category",IF(D30="","Add description",IF(E30="","Select unit",IF(NOT(ISNUMBER(F30)),"Check unit price",IF(F30&lt;=0,"Check unit price","Ready")))))))))</f>
        <v/>
      </c>
    </row>
    <row r="31">
      <c r="A31" s="26" t="n"/>
      <c r="B31" s="26" t="n"/>
      <c r="C31" s="26" t="n"/>
      <c r="D31" s="11" t="n"/>
      <c r="E31" s="26" t="n"/>
      <c r="F31" s="30" t="n"/>
      <c r="G31" s="11" t="n"/>
      <c r="H31" s="31">
        <f>IF(A31="","",IF(COUNTIF($A$2:$A$101,A31)&gt;1,"Duplicate code",IF(B31="","Select active status",IF(B31="No","Inactive",IF(C31="","Select category",IF(D31="","Add description",IF(E31="","Select unit",IF(NOT(ISNUMBER(F31)),"Check unit price",IF(F31&lt;=0,"Check unit price","Ready")))))))))</f>
        <v/>
      </c>
    </row>
    <row r="32">
      <c r="A32" s="26" t="n"/>
      <c r="B32" s="26" t="n"/>
      <c r="C32" s="26" t="n"/>
      <c r="D32" s="11" t="n"/>
      <c r="E32" s="26" t="n"/>
      <c r="F32" s="30" t="n"/>
      <c r="G32" s="11" t="n"/>
      <c r="H32" s="24">
        <f>IF(A32="","",IF(COUNTIF($A$2:$A$101,A32)&gt;1,"Duplicate code",IF(B32="","Select active status",IF(B32="No","Inactive",IF(C32="","Select category",IF(D32="","Add description",IF(E32="","Select unit",IF(NOT(ISNUMBER(F32)),"Check unit price",IF(F32&lt;=0,"Check unit price","Ready")))))))))</f>
        <v/>
      </c>
    </row>
    <row r="33">
      <c r="A33" s="26" t="n"/>
      <c r="B33" s="26" t="n"/>
      <c r="C33" s="26" t="n"/>
      <c r="D33" s="11" t="n"/>
      <c r="E33" s="26" t="n"/>
      <c r="F33" s="30" t="n"/>
      <c r="G33" s="11" t="n"/>
      <c r="H33" s="31">
        <f>IF(A33="","",IF(COUNTIF($A$2:$A$101,A33)&gt;1,"Duplicate code",IF(B33="","Select active status",IF(B33="No","Inactive",IF(C33="","Select category",IF(D33="","Add description",IF(E33="","Select unit",IF(NOT(ISNUMBER(F33)),"Check unit price",IF(F33&lt;=0,"Check unit price","Ready")))))))))</f>
        <v/>
      </c>
    </row>
    <row r="34">
      <c r="A34" s="26" t="n"/>
      <c r="B34" s="26" t="n"/>
      <c r="C34" s="26" t="n"/>
      <c r="D34" s="11" t="n"/>
      <c r="E34" s="26" t="n"/>
      <c r="F34" s="30" t="n"/>
      <c r="G34" s="11" t="n"/>
      <c r="H34" s="24">
        <f>IF(A34="","",IF(COUNTIF($A$2:$A$101,A34)&gt;1,"Duplicate code",IF(B34="","Select active status",IF(B34="No","Inactive",IF(C34="","Select category",IF(D34="","Add description",IF(E34="","Select unit",IF(NOT(ISNUMBER(F34)),"Check unit price",IF(F34&lt;=0,"Check unit price","Ready")))))))))</f>
        <v/>
      </c>
    </row>
    <row r="35">
      <c r="A35" s="26" t="n"/>
      <c r="B35" s="26" t="n"/>
      <c r="C35" s="26" t="n"/>
      <c r="D35" s="11" t="n"/>
      <c r="E35" s="26" t="n"/>
      <c r="F35" s="30" t="n"/>
      <c r="G35" s="11" t="n"/>
      <c r="H35" s="31">
        <f>IF(A35="","",IF(COUNTIF($A$2:$A$101,A35)&gt;1,"Duplicate code",IF(B35="","Select active status",IF(B35="No","Inactive",IF(C35="","Select category",IF(D35="","Add description",IF(E35="","Select unit",IF(NOT(ISNUMBER(F35)),"Check unit price",IF(F35&lt;=0,"Check unit price","Ready")))))))))</f>
        <v/>
      </c>
    </row>
    <row r="36">
      <c r="A36" s="26" t="n"/>
      <c r="B36" s="26" t="n"/>
      <c r="C36" s="26" t="n"/>
      <c r="D36" s="11" t="n"/>
      <c r="E36" s="26" t="n"/>
      <c r="F36" s="30" t="n"/>
      <c r="G36" s="11" t="n"/>
      <c r="H36" s="24">
        <f>IF(A36="","",IF(COUNTIF($A$2:$A$101,A36)&gt;1,"Duplicate code",IF(B36="","Select active status",IF(B36="No","Inactive",IF(C36="","Select category",IF(D36="","Add description",IF(E36="","Select unit",IF(NOT(ISNUMBER(F36)),"Check unit price",IF(F36&lt;=0,"Check unit price","Ready")))))))))</f>
        <v/>
      </c>
    </row>
    <row r="37">
      <c r="A37" s="26" t="n"/>
      <c r="B37" s="26" t="n"/>
      <c r="C37" s="26" t="n"/>
      <c r="D37" s="11" t="n"/>
      <c r="E37" s="26" t="n"/>
      <c r="F37" s="30" t="n"/>
      <c r="G37" s="11" t="n"/>
      <c r="H37" s="31">
        <f>IF(A37="","",IF(COUNTIF($A$2:$A$101,A37)&gt;1,"Duplicate code",IF(B37="","Select active status",IF(B37="No","Inactive",IF(C37="","Select category",IF(D37="","Add description",IF(E37="","Select unit",IF(NOT(ISNUMBER(F37)),"Check unit price",IF(F37&lt;=0,"Check unit price","Ready")))))))))</f>
        <v/>
      </c>
    </row>
    <row r="38">
      <c r="A38" s="26" t="n"/>
      <c r="B38" s="26" t="n"/>
      <c r="C38" s="26" t="n"/>
      <c r="D38" s="11" t="n"/>
      <c r="E38" s="26" t="n"/>
      <c r="F38" s="30" t="n"/>
      <c r="G38" s="11" t="n"/>
      <c r="H38" s="24">
        <f>IF(A38="","",IF(COUNTIF($A$2:$A$101,A38)&gt;1,"Duplicate code",IF(B38="","Select active status",IF(B38="No","Inactive",IF(C38="","Select category",IF(D38="","Add description",IF(E38="","Select unit",IF(NOT(ISNUMBER(F38)),"Check unit price",IF(F38&lt;=0,"Check unit price","Ready")))))))))</f>
        <v/>
      </c>
    </row>
    <row r="39">
      <c r="A39" s="26" t="n"/>
      <c r="B39" s="26" t="n"/>
      <c r="C39" s="26" t="n"/>
      <c r="D39" s="11" t="n"/>
      <c r="E39" s="26" t="n"/>
      <c r="F39" s="30" t="n"/>
      <c r="G39" s="11" t="n"/>
      <c r="H39" s="31">
        <f>IF(A39="","",IF(COUNTIF($A$2:$A$101,A39)&gt;1,"Duplicate code",IF(B39="","Select active status",IF(B39="No","Inactive",IF(C39="","Select category",IF(D39="","Add description",IF(E39="","Select unit",IF(NOT(ISNUMBER(F39)),"Check unit price",IF(F39&lt;=0,"Check unit price","Ready")))))))))</f>
        <v/>
      </c>
    </row>
    <row r="40">
      <c r="A40" s="26" t="n"/>
      <c r="B40" s="26" t="n"/>
      <c r="C40" s="26" t="n"/>
      <c r="D40" s="11" t="n"/>
      <c r="E40" s="26" t="n"/>
      <c r="F40" s="30" t="n"/>
      <c r="G40" s="11" t="n"/>
      <c r="H40" s="24">
        <f>IF(A40="","",IF(COUNTIF($A$2:$A$101,A40)&gt;1,"Duplicate code",IF(B40="","Select active status",IF(B40="No","Inactive",IF(C40="","Select category",IF(D40="","Add description",IF(E40="","Select unit",IF(NOT(ISNUMBER(F40)),"Check unit price",IF(F40&lt;=0,"Check unit price","Ready")))))))))</f>
        <v/>
      </c>
    </row>
    <row r="41">
      <c r="A41" s="26" t="n"/>
      <c r="B41" s="26" t="n"/>
      <c r="C41" s="26" t="n"/>
      <c r="D41" s="11" t="n"/>
      <c r="E41" s="26" t="n"/>
      <c r="F41" s="30" t="n"/>
      <c r="G41" s="11" t="n"/>
      <c r="H41" s="31">
        <f>IF(A41="","",IF(COUNTIF($A$2:$A$101,A41)&gt;1,"Duplicate code",IF(B41="","Select active status",IF(B41="No","Inactive",IF(C41="","Select category",IF(D41="","Add description",IF(E41="","Select unit",IF(NOT(ISNUMBER(F41)),"Check unit price",IF(F41&lt;=0,"Check unit price","Ready")))))))))</f>
        <v/>
      </c>
    </row>
    <row r="42">
      <c r="A42" s="26" t="n"/>
      <c r="B42" s="26" t="n"/>
      <c r="C42" s="26" t="n"/>
      <c r="D42" s="11" t="n"/>
      <c r="E42" s="26" t="n"/>
      <c r="F42" s="30" t="n"/>
      <c r="G42" s="11" t="n"/>
      <c r="H42" s="24">
        <f>IF(A42="","",IF(COUNTIF($A$2:$A$101,A42)&gt;1,"Duplicate code",IF(B42="","Select active status",IF(B42="No","Inactive",IF(C42="","Select category",IF(D42="","Add description",IF(E42="","Select unit",IF(NOT(ISNUMBER(F42)),"Check unit price",IF(F42&lt;=0,"Check unit price","Ready")))))))))</f>
        <v/>
      </c>
    </row>
    <row r="43">
      <c r="A43" s="26" t="n"/>
      <c r="B43" s="26" t="n"/>
      <c r="C43" s="26" t="n"/>
      <c r="D43" s="11" t="n"/>
      <c r="E43" s="26" t="n"/>
      <c r="F43" s="30" t="n"/>
      <c r="G43" s="11" t="n"/>
      <c r="H43" s="31">
        <f>IF(A43="","",IF(COUNTIF($A$2:$A$101,A43)&gt;1,"Duplicate code",IF(B43="","Select active status",IF(B43="No","Inactive",IF(C43="","Select category",IF(D43="","Add description",IF(E43="","Select unit",IF(NOT(ISNUMBER(F43)),"Check unit price",IF(F43&lt;=0,"Check unit price","Ready")))))))))</f>
        <v/>
      </c>
    </row>
    <row r="44">
      <c r="A44" s="26" t="n"/>
      <c r="B44" s="26" t="n"/>
      <c r="C44" s="26" t="n"/>
      <c r="D44" s="11" t="n"/>
      <c r="E44" s="26" t="n"/>
      <c r="F44" s="30" t="n"/>
      <c r="G44" s="11" t="n"/>
      <c r="H44" s="24">
        <f>IF(A44="","",IF(COUNTIF($A$2:$A$101,A44)&gt;1,"Duplicate code",IF(B44="","Select active status",IF(B44="No","Inactive",IF(C44="","Select category",IF(D44="","Add description",IF(E44="","Select unit",IF(NOT(ISNUMBER(F44)),"Check unit price",IF(F44&lt;=0,"Check unit price","Ready")))))))))</f>
        <v/>
      </c>
    </row>
    <row r="45">
      <c r="A45" s="26" t="n"/>
      <c r="B45" s="26" t="n"/>
      <c r="C45" s="26" t="n"/>
      <c r="D45" s="11" t="n"/>
      <c r="E45" s="26" t="n"/>
      <c r="F45" s="30" t="n"/>
      <c r="G45" s="11" t="n"/>
      <c r="H45" s="31">
        <f>IF(A45="","",IF(COUNTIF($A$2:$A$101,A45)&gt;1,"Duplicate code",IF(B45="","Select active status",IF(B45="No","Inactive",IF(C45="","Select category",IF(D45="","Add description",IF(E45="","Select unit",IF(NOT(ISNUMBER(F45)),"Check unit price",IF(F45&lt;=0,"Check unit price","Ready")))))))))</f>
        <v/>
      </c>
    </row>
    <row r="46">
      <c r="A46" s="26" t="n"/>
      <c r="B46" s="26" t="n"/>
      <c r="C46" s="26" t="n"/>
      <c r="D46" s="11" t="n"/>
      <c r="E46" s="26" t="n"/>
      <c r="F46" s="30" t="n"/>
      <c r="G46" s="11" t="n"/>
      <c r="H46" s="24">
        <f>IF(A46="","",IF(COUNTIF($A$2:$A$101,A46)&gt;1,"Duplicate code",IF(B46="","Select active status",IF(B46="No","Inactive",IF(C46="","Select category",IF(D46="","Add description",IF(E46="","Select unit",IF(NOT(ISNUMBER(F46)),"Check unit price",IF(F46&lt;=0,"Check unit price","Ready")))))))))</f>
        <v/>
      </c>
    </row>
    <row r="47">
      <c r="A47" s="26" t="n"/>
      <c r="B47" s="26" t="n"/>
      <c r="C47" s="26" t="n"/>
      <c r="D47" s="11" t="n"/>
      <c r="E47" s="26" t="n"/>
      <c r="F47" s="30" t="n"/>
      <c r="G47" s="11" t="n"/>
      <c r="H47" s="31">
        <f>IF(A47="","",IF(COUNTIF($A$2:$A$101,A47)&gt;1,"Duplicate code",IF(B47="","Select active status",IF(B47="No","Inactive",IF(C47="","Select category",IF(D47="","Add description",IF(E47="","Select unit",IF(NOT(ISNUMBER(F47)),"Check unit price",IF(F47&lt;=0,"Check unit price","Ready")))))))))</f>
        <v/>
      </c>
    </row>
    <row r="48">
      <c r="A48" s="26" t="n"/>
      <c r="B48" s="26" t="n"/>
      <c r="C48" s="26" t="n"/>
      <c r="D48" s="11" t="n"/>
      <c r="E48" s="26" t="n"/>
      <c r="F48" s="30" t="n"/>
      <c r="G48" s="11" t="n"/>
      <c r="H48" s="24">
        <f>IF(A48="","",IF(COUNTIF($A$2:$A$101,A48)&gt;1,"Duplicate code",IF(B48="","Select active status",IF(B48="No","Inactive",IF(C48="","Select category",IF(D48="","Add description",IF(E48="","Select unit",IF(NOT(ISNUMBER(F48)),"Check unit price",IF(F48&lt;=0,"Check unit price","Ready")))))))))</f>
        <v/>
      </c>
    </row>
    <row r="49">
      <c r="A49" s="26" t="n"/>
      <c r="B49" s="26" t="n"/>
      <c r="C49" s="26" t="n"/>
      <c r="D49" s="11" t="n"/>
      <c r="E49" s="26" t="n"/>
      <c r="F49" s="30" t="n"/>
      <c r="G49" s="11" t="n"/>
      <c r="H49" s="31">
        <f>IF(A49="","",IF(COUNTIF($A$2:$A$101,A49)&gt;1,"Duplicate code",IF(B49="","Select active status",IF(B49="No","Inactive",IF(C49="","Select category",IF(D49="","Add description",IF(E49="","Select unit",IF(NOT(ISNUMBER(F49)),"Check unit price",IF(F49&lt;=0,"Check unit price","Ready")))))))))</f>
        <v/>
      </c>
    </row>
    <row r="50">
      <c r="A50" s="26" t="n"/>
      <c r="B50" s="26" t="n"/>
      <c r="C50" s="26" t="n"/>
      <c r="D50" s="11" t="n"/>
      <c r="E50" s="26" t="n"/>
      <c r="F50" s="30" t="n"/>
      <c r="G50" s="11" t="n"/>
      <c r="H50" s="24">
        <f>IF(A50="","",IF(COUNTIF($A$2:$A$101,A50)&gt;1,"Duplicate code",IF(B50="","Select active status",IF(B50="No","Inactive",IF(C50="","Select category",IF(D50="","Add description",IF(E50="","Select unit",IF(NOT(ISNUMBER(F50)),"Check unit price",IF(F50&lt;=0,"Check unit price","Ready")))))))))</f>
        <v/>
      </c>
    </row>
    <row r="51">
      <c r="A51" s="26" t="n"/>
      <c r="B51" s="26" t="n"/>
      <c r="C51" s="26" t="n"/>
      <c r="D51" s="11" t="n"/>
      <c r="E51" s="26" t="n"/>
      <c r="F51" s="30" t="n"/>
      <c r="G51" s="11" t="n"/>
      <c r="H51" s="31">
        <f>IF(A51="","",IF(COUNTIF($A$2:$A$101,A51)&gt;1,"Duplicate code",IF(B51="","Select active status",IF(B51="No","Inactive",IF(C51="","Select category",IF(D51="","Add description",IF(E51="","Select unit",IF(NOT(ISNUMBER(F51)),"Check unit price",IF(F51&lt;=0,"Check unit price","Ready")))))))))</f>
        <v/>
      </c>
    </row>
    <row r="52">
      <c r="A52" s="26" t="n"/>
      <c r="B52" s="26" t="n"/>
      <c r="C52" s="26" t="n"/>
      <c r="D52" s="11" t="n"/>
      <c r="E52" s="26" t="n"/>
      <c r="F52" s="30" t="n"/>
      <c r="G52" s="11" t="n"/>
      <c r="H52" s="24">
        <f>IF(A52="","",IF(COUNTIF($A$2:$A$101,A52)&gt;1,"Duplicate code",IF(B52="","Select active status",IF(B52="No","Inactive",IF(C52="","Select category",IF(D52="","Add description",IF(E52="","Select unit",IF(NOT(ISNUMBER(F52)),"Check unit price",IF(F52&lt;=0,"Check unit price","Ready")))))))))</f>
        <v/>
      </c>
    </row>
    <row r="53">
      <c r="A53" s="26" t="n"/>
      <c r="B53" s="26" t="n"/>
      <c r="C53" s="26" t="n"/>
      <c r="D53" s="11" t="n"/>
      <c r="E53" s="26" t="n"/>
      <c r="F53" s="30" t="n"/>
      <c r="G53" s="11" t="n"/>
      <c r="H53" s="31">
        <f>IF(A53="","",IF(COUNTIF($A$2:$A$101,A53)&gt;1,"Duplicate code",IF(B53="","Select active status",IF(B53="No","Inactive",IF(C53="","Select category",IF(D53="","Add description",IF(E53="","Select unit",IF(NOT(ISNUMBER(F53)),"Check unit price",IF(F53&lt;=0,"Check unit price","Ready")))))))))</f>
        <v/>
      </c>
    </row>
    <row r="54">
      <c r="A54" s="26" t="n"/>
      <c r="B54" s="26" t="n"/>
      <c r="C54" s="26" t="n"/>
      <c r="D54" s="11" t="n"/>
      <c r="E54" s="26" t="n"/>
      <c r="F54" s="30" t="n"/>
      <c r="G54" s="11" t="n"/>
      <c r="H54" s="24">
        <f>IF(A54="","",IF(COUNTIF($A$2:$A$101,A54)&gt;1,"Duplicate code",IF(B54="","Select active status",IF(B54="No","Inactive",IF(C54="","Select category",IF(D54="","Add description",IF(E54="","Select unit",IF(NOT(ISNUMBER(F54)),"Check unit price",IF(F54&lt;=0,"Check unit price","Ready")))))))))</f>
        <v/>
      </c>
    </row>
    <row r="55">
      <c r="A55" s="26" t="n"/>
      <c r="B55" s="26" t="n"/>
      <c r="C55" s="26" t="n"/>
      <c r="D55" s="11" t="n"/>
      <c r="E55" s="26" t="n"/>
      <c r="F55" s="30" t="n"/>
      <c r="G55" s="11" t="n"/>
      <c r="H55" s="31">
        <f>IF(A55="","",IF(COUNTIF($A$2:$A$101,A55)&gt;1,"Duplicate code",IF(B55="","Select active status",IF(B55="No","Inactive",IF(C55="","Select category",IF(D55="","Add description",IF(E55="","Select unit",IF(NOT(ISNUMBER(F55)),"Check unit price",IF(F55&lt;=0,"Check unit price","Ready")))))))))</f>
        <v/>
      </c>
    </row>
    <row r="56">
      <c r="A56" s="26" t="n"/>
      <c r="B56" s="26" t="n"/>
      <c r="C56" s="26" t="n"/>
      <c r="D56" s="11" t="n"/>
      <c r="E56" s="26" t="n"/>
      <c r="F56" s="30" t="n"/>
      <c r="G56" s="11" t="n"/>
      <c r="H56" s="24">
        <f>IF(A56="","",IF(COUNTIF($A$2:$A$101,A56)&gt;1,"Duplicate code",IF(B56="","Select active status",IF(B56="No","Inactive",IF(C56="","Select category",IF(D56="","Add description",IF(E56="","Select unit",IF(NOT(ISNUMBER(F56)),"Check unit price",IF(F56&lt;=0,"Check unit price","Ready")))))))))</f>
        <v/>
      </c>
    </row>
    <row r="57">
      <c r="A57" s="26" t="n"/>
      <c r="B57" s="26" t="n"/>
      <c r="C57" s="26" t="n"/>
      <c r="D57" s="11" t="n"/>
      <c r="E57" s="26" t="n"/>
      <c r="F57" s="30" t="n"/>
      <c r="G57" s="11" t="n"/>
      <c r="H57" s="31">
        <f>IF(A57="","",IF(COUNTIF($A$2:$A$101,A57)&gt;1,"Duplicate code",IF(B57="","Select active status",IF(B57="No","Inactive",IF(C57="","Select category",IF(D57="","Add description",IF(E57="","Select unit",IF(NOT(ISNUMBER(F57)),"Check unit price",IF(F57&lt;=0,"Check unit price","Ready")))))))))</f>
        <v/>
      </c>
    </row>
    <row r="58">
      <c r="A58" s="26" t="n"/>
      <c r="B58" s="26" t="n"/>
      <c r="C58" s="26" t="n"/>
      <c r="D58" s="11" t="n"/>
      <c r="E58" s="26" t="n"/>
      <c r="F58" s="30" t="n"/>
      <c r="G58" s="11" t="n"/>
      <c r="H58" s="24">
        <f>IF(A58="","",IF(COUNTIF($A$2:$A$101,A58)&gt;1,"Duplicate code",IF(B58="","Select active status",IF(B58="No","Inactive",IF(C58="","Select category",IF(D58="","Add description",IF(E58="","Select unit",IF(NOT(ISNUMBER(F58)),"Check unit price",IF(F58&lt;=0,"Check unit price","Ready")))))))))</f>
        <v/>
      </c>
    </row>
    <row r="59">
      <c r="A59" s="26" t="n"/>
      <c r="B59" s="26" t="n"/>
      <c r="C59" s="26" t="n"/>
      <c r="D59" s="11" t="n"/>
      <c r="E59" s="26" t="n"/>
      <c r="F59" s="30" t="n"/>
      <c r="G59" s="11" t="n"/>
      <c r="H59" s="31">
        <f>IF(A59="","",IF(COUNTIF($A$2:$A$101,A59)&gt;1,"Duplicate code",IF(B59="","Select active status",IF(B59="No","Inactive",IF(C59="","Select category",IF(D59="","Add description",IF(E59="","Select unit",IF(NOT(ISNUMBER(F59)),"Check unit price",IF(F59&lt;=0,"Check unit price","Ready")))))))))</f>
        <v/>
      </c>
    </row>
    <row r="60">
      <c r="A60" s="26" t="n"/>
      <c r="B60" s="26" t="n"/>
      <c r="C60" s="26" t="n"/>
      <c r="D60" s="11" t="n"/>
      <c r="E60" s="26" t="n"/>
      <c r="F60" s="30" t="n"/>
      <c r="G60" s="11" t="n"/>
      <c r="H60" s="24">
        <f>IF(A60="","",IF(COUNTIF($A$2:$A$101,A60)&gt;1,"Duplicate code",IF(B60="","Select active status",IF(B60="No","Inactive",IF(C60="","Select category",IF(D60="","Add description",IF(E60="","Select unit",IF(NOT(ISNUMBER(F60)),"Check unit price",IF(F60&lt;=0,"Check unit price","Ready")))))))))</f>
        <v/>
      </c>
    </row>
    <row r="61">
      <c r="A61" s="26" t="n"/>
      <c r="B61" s="26" t="n"/>
      <c r="C61" s="26" t="n"/>
      <c r="D61" s="11" t="n"/>
      <c r="E61" s="26" t="n"/>
      <c r="F61" s="30" t="n"/>
      <c r="G61" s="11" t="n"/>
      <c r="H61" s="31">
        <f>IF(A61="","",IF(COUNTIF($A$2:$A$101,A61)&gt;1,"Duplicate code",IF(B61="","Select active status",IF(B61="No","Inactive",IF(C61="","Select category",IF(D61="","Add description",IF(E61="","Select unit",IF(NOT(ISNUMBER(F61)),"Check unit price",IF(F61&lt;=0,"Check unit price","Ready")))))))))</f>
        <v/>
      </c>
    </row>
    <row r="62">
      <c r="A62" s="26" t="n"/>
      <c r="B62" s="26" t="n"/>
      <c r="C62" s="26" t="n"/>
      <c r="D62" s="11" t="n"/>
      <c r="E62" s="26" t="n"/>
      <c r="F62" s="30" t="n"/>
      <c r="G62" s="11" t="n"/>
      <c r="H62" s="24">
        <f>IF(A62="","",IF(COUNTIF($A$2:$A$101,A62)&gt;1,"Duplicate code",IF(B62="","Select active status",IF(B62="No","Inactive",IF(C62="","Select category",IF(D62="","Add description",IF(E62="","Select unit",IF(NOT(ISNUMBER(F62)),"Check unit price",IF(F62&lt;=0,"Check unit price","Ready")))))))))</f>
        <v/>
      </c>
    </row>
    <row r="63">
      <c r="A63" s="26" t="n"/>
      <c r="B63" s="26" t="n"/>
      <c r="C63" s="26" t="n"/>
      <c r="D63" s="11" t="n"/>
      <c r="E63" s="26" t="n"/>
      <c r="F63" s="30" t="n"/>
      <c r="G63" s="11" t="n"/>
      <c r="H63" s="31">
        <f>IF(A63="","",IF(COUNTIF($A$2:$A$101,A63)&gt;1,"Duplicate code",IF(B63="","Select active status",IF(B63="No","Inactive",IF(C63="","Select category",IF(D63="","Add description",IF(E63="","Select unit",IF(NOT(ISNUMBER(F63)),"Check unit price",IF(F63&lt;=0,"Check unit price","Ready")))))))))</f>
        <v/>
      </c>
    </row>
    <row r="64">
      <c r="A64" s="26" t="n"/>
      <c r="B64" s="26" t="n"/>
      <c r="C64" s="26" t="n"/>
      <c r="D64" s="11" t="n"/>
      <c r="E64" s="26" t="n"/>
      <c r="F64" s="30" t="n"/>
      <c r="G64" s="11" t="n"/>
      <c r="H64" s="24">
        <f>IF(A64="","",IF(COUNTIF($A$2:$A$101,A64)&gt;1,"Duplicate code",IF(B64="","Select active status",IF(B64="No","Inactive",IF(C64="","Select category",IF(D64="","Add description",IF(E64="","Select unit",IF(NOT(ISNUMBER(F64)),"Check unit price",IF(F64&lt;=0,"Check unit price","Ready")))))))))</f>
        <v/>
      </c>
    </row>
    <row r="65">
      <c r="A65" s="26" t="n"/>
      <c r="B65" s="26" t="n"/>
      <c r="C65" s="26" t="n"/>
      <c r="D65" s="11" t="n"/>
      <c r="E65" s="26" t="n"/>
      <c r="F65" s="30" t="n"/>
      <c r="G65" s="11" t="n"/>
      <c r="H65" s="31">
        <f>IF(A65="","",IF(COUNTIF($A$2:$A$101,A65)&gt;1,"Duplicate code",IF(B65="","Select active status",IF(B65="No","Inactive",IF(C65="","Select category",IF(D65="","Add description",IF(E65="","Select unit",IF(NOT(ISNUMBER(F65)),"Check unit price",IF(F65&lt;=0,"Check unit price","Ready")))))))))</f>
        <v/>
      </c>
    </row>
    <row r="66">
      <c r="A66" s="26" t="n"/>
      <c r="B66" s="26" t="n"/>
      <c r="C66" s="26" t="n"/>
      <c r="D66" s="11" t="n"/>
      <c r="E66" s="26" t="n"/>
      <c r="F66" s="30" t="n"/>
      <c r="G66" s="11" t="n"/>
      <c r="H66" s="24">
        <f>IF(A66="","",IF(COUNTIF($A$2:$A$101,A66)&gt;1,"Duplicate code",IF(B66="","Select active status",IF(B66="No","Inactive",IF(C66="","Select category",IF(D66="","Add description",IF(E66="","Select unit",IF(NOT(ISNUMBER(F66)),"Check unit price",IF(F66&lt;=0,"Check unit price","Ready")))))))))</f>
        <v/>
      </c>
    </row>
    <row r="67">
      <c r="A67" s="26" t="n"/>
      <c r="B67" s="26" t="n"/>
      <c r="C67" s="26" t="n"/>
      <c r="D67" s="11" t="n"/>
      <c r="E67" s="26" t="n"/>
      <c r="F67" s="30" t="n"/>
      <c r="G67" s="11" t="n"/>
      <c r="H67" s="31">
        <f>IF(A67="","",IF(COUNTIF($A$2:$A$101,A67)&gt;1,"Duplicate code",IF(B67="","Select active status",IF(B67="No","Inactive",IF(C67="","Select category",IF(D67="","Add description",IF(E67="","Select unit",IF(NOT(ISNUMBER(F67)),"Check unit price",IF(F67&lt;=0,"Check unit price","Ready")))))))))</f>
        <v/>
      </c>
    </row>
    <row r="68">
      <c r="A68" s="26" t="n"/>
      <c r="B68" s="26" t="n"/>
      <c r="C68" s="26" t="n"/>
      <c r="D68" s="11" t="n"/>
      <c r="E68" s="26" t="n"/>
      <c r="F68" s="30" t="n"/>
      <c r="G68" s="11" t="n"/>
      <c r="H68" s="24">
        <f>IF(A68="","",IF(COUNTIF($A$2:$A$101,A68)&gt;1,"Duplicate code",IF(B68="","Select active status",IF(B68="No","Inactive",IF(C68="","Select category",IF(D68="","Add description",IF(E68="","Select unit",IF(NOT(ISNUMBER(F68)),"Check unit price",IF(F68&lt;=0,"Check unit price","Ready")))))))))</f>
        <v/>
      </c>
    </row>
    <row r="69">
      <c r="A69" s="26" t="n"/>
      <c r="B69" s="26" t="n"/>
      <c r="C69" s="26" t="n"/>
      <c r="D69" s="11" t="n"/>
      <c r="E69" s="26" t="n"/>
      <c r="F69" s="30" t="n"/>
      <c r="G69" s="11" t="n"/>
      <c r="H69" s="31">
        <f>IF(A69="","",IF(COUNTIF($A$2:$A$101,A69)&gt;1,"Duplicate code",IF(B69="","Select active status",IF(B69="No","Inactive",IF(C69="","Select category",IF(D69="","Add description",IF(E69="","Select unit",IF(NOT(ISNUMBER(F69)),"Check unit price",IF(F69&lt;=0,"Check unit price","Ready")))))))))</f>
        <v/>
      </c>
    </row>
    <row r="70">
      <c r="A70" s="26" t="n"/>
      <c r="B70" s="26" t="n"/>
      <c r="C70" s="26" t="n"/>
      <c r="D70" s="11" t="n"/>
      <c r="E70" s="26" t="n"/>
      <c r="F70" s="30" t="n"/>
      <c r="G70" s="11" t="n"/>
      <c r="H70" s="24">
        <f>IF(A70="","",IF(COUNTIF($A$2:$A$101,A70)&gt;1,"Duplicate code",IF(B70="","Select active status",IF(B70="No","Inactive",IF(C70="","Select category",IF(D70="","Add description",IF(E70="","Select unit",IF(NOT(ISNUMBER(F70)),"Check unit price",IF(F70&lt;=0,"Check unit price","Ready")))))))))</f>
        <v/>
      </c>
    </row>
    <row r="71">
      <c r="A71" s="26" t="n"/>
      <c r="B71" s="26" t="n"/>
      <c r="C71" s="26" t="n"/>
      <c r="D71" s="11" t="n"/>
      <c r="E71" s="26" t="n"/>
      <c r="F71" s="30" t="n"/>
      <c r="G71" s="11" t="n"/>
      <c r="H71" s="31">
        <f>IF(A71="","",IF(COUNTIF($A$2:$A$101,A71)&gt;1,"Duplicate code",IF(B71="","Select active status",IF(B71="No","Inactive",IF(C71="","Select category",IF(D71="","Add description",IF(E71="","Select unit",IF(NOT(ISNUMBER(F71)),"Check unit price",IF(F71&lt;=0,"Check unit price","Ready")))))))))</f>
        <v/>
      </c>
    </row>
    <row r="72">
      <c r="A72" s="26" t="n"/>
      <c r="B72" s="26" t="n"/>
      <c r="C72" s="26" t="n"/>
      <c r="D72" s="11" t="n"/>
      <c r="E72" s="26" t="n"/>
      <c r="F72" s="30" t="n"/>
      <c r="G72" s="11" t="n"/>
      <c r="H72" s="24">
        <f>IF(A72="","",IF(COUNTIF($A$2:$A$101,A72)&gt;1,"Duplicate code",IF(B72="","Select active status",IF(B72="No","Inactive",IF(C72="","Select category",IF(D72="","Add description",IF(E72="","Select unit",IF(NOT(ISNUMBER(F72)),"Check unit price",IF(F72&lt;=0,"Check unit price","Ready")))))))))</f>
        <v/>
      </c>
    </row>
    <row r="73">
      <c r="A73" s="26" t="n"/>
      <c r="B73" s="26" t="n"/>
      <c r="C73" s="26" t="n"/>
      <c r="D73" s="11" t="n"/>
      <c r="E73" s="26" t="n"/>
      <c r="F73" s="30" t="n"/>
      <c r="G73" s="11" t="n"/>
      <c r="H73" s="31">
        <f>IF(A73="","",IF(COUNTIF($A$2:$A$101,A73)&gt;1,"Duplicate code",IF(B73="","Select active status",IF(B73="No","Inactive",IF(C73="","Select category",IF(D73="","Add description",IF(E73="","Select unit",IF(NOT(ISNUMBER(F73)),"Check unit price",IF(F73&lt;=0,"Check unit price","Ready")))))))))</f>
        <v/>
      </c>
    </row>
    <row r="74">
      <c r="A74" s="26" t="n"/>
      <c r="B74" s="26" t="n"/>
      <c r="C74" s="26" t="n"/>
      <c r="D74" s="11" t="n"/>
      <c r="E74" s="26" t="n"/>
      <c r="F74" s="30" t="n"/>
      <c r="G74" s="11" t="n"/>
      <c r="H74" s="24">
        <f>IF(A74="","",IF(COUNTIF($A$2:$A$101,A74)&gt;1,"Duplicate code",IF(B74="","Select active status",IF(B74="No","Inactive",IF(C74="","Select category",IF(D74="","Add description",IF(E74="","Select unit",IF(NOT(ISNUMBER(F74)),"Check unit price",IF(F74&lt;=0,"Check unit price","Ready")))))))))</f>
        <v/>
      </c>
    </row>
    <row r="75">
      <c r="A75" s="26" t="n"/>
      <c r="B75" s="26" t="n"/>
      <c r="C75" s="26" t="n"/>
      <c r="D75" s="11" t="n"/>
      <c r="E75" s="26" t="n"/>
      <c r="F75" s="30" t="n"/>
      <c r="G75" s="11" t="n"/>
      <c r="H75" s="31">
        <f>IF(A75="","",IF(COUNTIF($A$2:$A$101,A75)&gt;1,"Duplicate code",IF(B75="","Select active status",IF(B75="No","Inactive",IF(C75="","Select category",IF(D75="","Add description",IF(E75="","Select unit",IF(NOT(ISNUMBER(F75)),"Check unit price",IF(F75&lt;=0,"Check unit price","Ready")))))))))</f>
        <v/>
      </c>
    </row>
    <row r="76">
      <c r="A76" s="26" t="n"/>
      <c r="B76" s="26" t="n"/>
      <c r="C76" s="26" t="n"/>
      <c r="D76" s="11" t="n"/>
      <c r="E76" s="26" t="n"/>
      <c r="F76" s="30" t="n"/>
      <c r="G76" s="11" t="n"/>
      <c r="H76" s="24">
        <f>IF(A76="","",IF(COUNTIF($A$2:$A$101,A76)&gt;1,"Duplicate code",IF(B76="","Select active status",IF(B76="No","Inactive",IF(C76="","Select category",IF(D76="","Add description",IF(E76="","Select unit",IF(NOT(ISNUMBER(F76)),"Check unit price",IF(F76&lt;=0,"Check unit price","Ready")))))))))</f>
        <v/>
      </c>
    </row>
    <row r="77">
      <c r="A77" s="26" t="n"/>
      <c r="B77" s="26" t="n"/>
      <c r="C77" s="26" t="n"/>
      <c r="D77" s="11" t="n"/>
      <c r="E77" s="26" t="n"/>
      <c r="F77" s="30" t="n"/>
      <c r="G77" s="11" t="n"/>
      <c r="H77" s="31">
        <f>IF(A77="","",IF(COUNTIF($A$2:$A$101,A77)&gt;1,"Duplicate code",IF(B77="","Select active status",IF(B77="No","Inactive",IF(C77="","Select category",IF(D77="","Add description",IF(E77="","Select unit",IF(NOT(ISNUMBER(F77)),"Check unit price",IF(F77&lt;=0,"Check unit price","Ready")))))))))</f>
        <v/>
      </c>
    </row>
    <row r="78">
      <c r="A78" s="26" t="n"/>
      <c r="B78" s="26" t="n"/>
      <c r="C78" s="26" t="n"/>
      <c r="D78" s="11" t="n"/>
      <c r="E78" s="26" t="n"/>
      <c r="F78" s="30" t="n"/>
      <c r="G78" s="11" t="n"/>
      <c r="H78" s="24">
        <f>IF(A78="","",IF(COUNTIF($A$2:$A$101,A78)&gt;1,"Duplicate code",IF(B78="","Select active status",IF(B78="No","Inactive",IF(C78="","Select category",IF(D78="","Add description",IF(E78="","Select unit",IF(NOT(ISNUMBER(F78)),"Check unit price",IF(F78&lt;=0,"Check unit price","Ready")))))))))</f>
        <v/>
      </c>
    </row>
    <row r="79">
      <c r="A79" s="26" t="n"/>
      <c r="B79" s="26" t="n"/>
      <c r="C79" s="26" t="n"/>
      <c r="D79" s="11" t="n"/>
      <c r="E79" s="26" t="n"/>
      <c r="F79" s="30" t="n"/>
      <c r="G79" s="11" t="n"/>
      <c r="H79" s="31">
        <f>IF(A79="","",IF(COUNTIF($A$2:$A$101,A79)&gt;1,"Duplicate code",IF(B79="","Select active status",IF(B79="No","Inactive",IF(C79="","Select category",IF(D79="","Add description",IF(E79="","Select unit",IF(NOT(ISNUMBER(F79)),"Check unit price",IF(F79&lt;=0,"Check unit price","Ready")))))))))</f>
        <v/>
      </c>
    </row>
    <row r="80">
      <c r="A80" s="26" t="n"/>
      <c r="B80" s="26" t="n"/>
      <c r="C80" s="26" t="n"/>
      <c r="D80" s="11" t="n"/>
      <c r="E80" s="26" t="n"/>
      <c r="F80" s="30" t="n"/>
      <c r="G80" s="11" t="n"/>
      <c r="H80" s="24">
        <f>IF(A80="","",IF(COUNTIF($A$2:$A$101,A80)&gt;1,"Duplicate code",IF(B80="","Select active status",IF(B80="No","Inactive",IF(C80="","Select category",IF(D80="","Add description",IF(E80="","Select unit",IF(NOT(ISNUMBER(F80)),"Check unit price",IF(F80&lt;=0,"Check unit price","Ready")))))))))</f>
        <v/>
      </c>
    </row>
    <row r="81">
      <c r="A81" s="26" t="n"/>
      <c r="B81" s="26" t="n"/>
      <c r="C81" s="26" t="n"/>
      <c r="D81" s="11" t="n"/>
      <c r="E81" s="26" t="n"/>
      <c r="F81" s="30" t="n"/>
      <c r="G81" s="11" t="n"/>
      <c r="H81" s="31">
        <f>IF(A81="","",IF(COUNTIF($A$2:$A$101,A81)&gt;1,"Duplicate code",IF(B81="","Select active status",IF(B81="No","Inactive",IF(C81="","Select category",IF(D81="","Add description",IF(E81="","Select unit",IF(NOT(ISNUMBER(F81)),"Check unit price",IF(F81&lt;=0,"Check unit price","Ready")))))))))</f>
        <v/>
      </c>
    </row>
    <row r="82">
      <c r="A82" s="26" t="n"/>
      <c r="B82" s="26" t="n"/>
      <c r="C82" s="26" t="n"/>
      <c r="D82" s="11" t="n"/>
      <c r="E82" s="26" t="n"/>
      <c r="F82" s="30" t="n"/>
      <c r="G82" s="11" t="n"/>
      <c r="H82" s="24">
        <f>IF(A82="","",IF(COUNTIF($A$2:$A$101,A82)&gt;1,"Duplicate code",IF(B82="","Select active status",IF(B82="No","Inactive",IF(C82="","Select category",IF(D82="","Add description",IF(E82="","Select unit",IF(NOT(ISNUMBER(F82)),"Check unit price",IF(F82&lt;=0,"Check unit price","Ready")))))))))</f>
        <v/>
      </c>
    </row>
    <row r="83">
      <c r="A83" s="26" t="n"/>
      <c r="B83" s="26" t="n"/>
      <c r="C83" s="26" t="n"/>
      <c r="D83" s="11" t="n"/>
      <c r="E83" s="26" t="n"/>
      <c r="F83" s="30" t="n"/>
      <c r="G83" s="11" t="n"/>
      <c r="H83" s="31">
        <f>IF(A83="","",IF(COUNTIF($A$2:$A$101,A83)&gt;1,"Duplicate code",IF(B83="","Select active status",IF(B83="No","Inactive",IF(C83="","Select category",IF(D83="","Add description",IF(E83="","Select unit",IF(NOT(ISNUMBER(F83)),"Check unit price",IF(F83&lt;=0,"Check unit price","Ready")))))))))</f>
        <v/>
      </c>
    </row>
    <row r="84">
      <c r="A84" s="26" t="n"/>
      <c r="B84" s="26" t="n"/>
      <c r="C84" s="26" t="n"/>
      <c r="D84" s="11" t="n"/>
      <c r="E84" s="26" t="n"/>
      <c r="F84" s="30" t="n"/>
      <c r="G84" s="11" t="n"/>
      <c r="H84" s="24">
        <f>IF(A84="","",IF(COUNTIF($A$2:$A$101,A84)&gt;1,"Duplicate code",IF(B84="","Select active status",IF(B84="No","Inactive",IF(C84="","Select category",IF(D84="","Add description",IF(E84="","Select unit",IF(NOT(ISNUMBER(F84)),"Check unit price",IF(F84&lt;=0,"Check unit price","Ready")))))))))</f>
        <v/>
      </c>
    </row>
    <row r="85">
      <c r="A85" s="26" t="n"/>
      <c r="B85" s="26" t="n"/>
      <c r="C85" s="26" t="n"/>
      <c r="D85" s="11" t="n"/>
      <c r="E85" s="26" t="n"/>
      <c r="F85" s="30" t="n"/>
      <c r="G85" s="11" t="n"/>
      <c r="H85" s="31">
        <f>IF(A85="","",IF(COUNTIF($A$2:$A$101,A85)&gt;1,"Duplicate code",IF(B85="","Select active status",IF(B85="No","Inactive",IF(C85="","Select category",IF(D85="","Add description",IF(E85="","Select unit",IF(NOT(ISNUMBER(F85)),"Check unit price",IF(F85&lt;=0,"Check unit price","Ready")))))))))</f>
        <v/>
      </c>
    </row>
    <row r="86">
      <c r="A86" s="26" t="n"/>
      <c r="B86" s="26" t="n"/>
      <c r="C86" s="26" t="n"/>
      <c r="D86" s="11" t="n"/>
      <c r="E86" s="26" t="n"/>
      <c r="F86" s="30" t="n"/>
      <c r="G86" s="11" t="n"/>
      <c r="H86" s="24">
        <f>IF(A86="","",IF(COUNTIF($A$2:$A$101,A86)&gt;1,"Duplicate code",IF(B86="","Select active status",IF(B86="No","Inactive",IF(C86="","Select category",IF(D86="","Add description",IF(E86="","Select unit",IF(NOT(ISNUMBER(F86)),"Check unit price",IF(F86&lt;=0,"Check unit price","Ready")))))))))</f>
        <v/>
      </c>
    </row>
    <row r="87">
      <c r="A87" s="26" t="n"/>
      <c r="B87" s="26" t="n"/>
      <c r="C87" s="26" t="n"/>
      <c r="D87" s="11" t="n"/>
      <c r="E87" s="26" t="n"/>
      <c r="F87" s="30" t="n"/>
      <c r="G87" s="11" t="n"/>
      <c r="H87" s="31">
        <f>IF(A87="","",IF(COUNTIF($A$2:$A$101,A87)&gt;1,"Duplicate code",IF(B87="","Select active status",IF(B87="No","Inactive",IF(C87="","Select category",IF(D87="","Add description",IF(E87="","Select unit",IF(NOT(ISNUMBER(F87)),"Check unit price",IF(F87&lt;=0,"Check unit price","Ready")))))))))</f>
        <v/>
      </c>
    </row>
    <row r="88">
      <c r="A88" s="26" t="n"/>
      <c r="B88" s="26" t="n"/>
      <c r="C88" s="26" t="n"/>
      <c r="D88" s="11" t="n"/>
      <c r="E88" s="26" t="n"/>
      <c r="F88" s="30" t="n"/>
      <c r="G88" s="11" t="n"/>
      <c r="H88" s="24">
        <f>IF(A88="","",IF(COUNTIF($A$2:$A$101,A88)&gt;1,"Duplicate code",IF(B88="","Select active status",IF(B88="No","Inactive",IF(C88="","Select category",IF(D88="","Add description",IF(E88="","Select unit",IF(NOT(ISNUMBER(F88)),"Check unit price",IF(F88&lt;=0,"Check unit price","Ready")))))))))</f>
        <v/>
      </c>
    </row>
    <row r="89">
      <c r="A89" s="26" t="n"/>
      <c r="B89" s="26" t="n"/>
      <c r="C89" s="26" t="n"/>
      <c r="D89" s="11" t="n"/>
      <c r="E89" s="26" t="n"/>
      <c r="F89" s="30" t="n"/>
      <c r="G89" s="11" t="n"/>
      <c r="H89" s="31">
        <f>IF(A89="","",IF(COUNTIF($A$2:$A$101,A89)&gt;1,"Duplicate code",IF(B89="","Select active status",IF(B89="No","Inactive",IF(C89="","Select category",IF(D89="","Add description",IF(E89="","Select unit",IF(NOT(ISNUMBER(F89)),"Check unit price",IF(F89&lt;=0,"Check unit price","Ready")))))))))</f>
        <v/>
      </c>
    </row>
    <row r="90">
      <c r="A90" s="26" t="n"/>
      <c r="B90" s="26" t="n"/>
      <c r="C90" s="26" t="n"/>
      <c r="D90" s="11" t="n"/>
      <c r="E90" s="26" t="n"/>
      <c r="F90" s="30" t="n"/>
      <c r="G90" s="11" t="n"/>
      <c r="H90" s="24">
        <f>IF(A90="","",IF(COUNTIF($A$2:$A$101,A90)&gt;1,"Duplicate code",IF(B90="","Select active status",IF(B90="No","Inactive",IF(C90="","Select category",IF(D90="","Add description",IF(E90="","Select unit",IF(NOT(ISNUMBER(F90)),"Check unit price",IF(F90&lt;=0,"Check unit price","Ready")))))))))</f>
        <v/>
      </c>
    </row>
    <row r="91">
      <c r="A91" s="26" t="n"/>
      <c r="B91" s="26" t="n"/>
      <c r="C91" s="26" t="n"/>
      <c r="D91" s="11" t="n"/>
      <c r="E91" s="26" t="n"/>
      <c r="F91" s="30" t="n"/>
      <c r="G91" s="11" t="n"/>
      <c r="H91" s="31">
        <f>IF(A91="","",IF(COUNTIF($A$2:$A$101,A91)&gt;1,"Duplicate code",IF(B91="","Select active status",IF(B91="No","Inactive",IF(C91="","Select category",IF(D91="","Add description",IF(E91="","Select unit",IF(NOT(ISNUMBER(F91)),"Check unit price",IF(F91&lt;=0,"Check unit price","Ready")))))))))</f>
        <v/>
      </c>
    </row>
    <row r="92">
      <c r="A92" s="26" t="n"/>
      <c r="B92" s="26" t="n"/>
      <c r="C92" s="26" t="n"/>
      <c r="D92" s="11" t="n"/>
      <c r="E92" s="26" t="n"/>
      <c r="F92" s="30" t="n"/>
      <c r="G92" s="11" t="n"/>
      <c r="H92" s="24">
        <f>IF(A92="","",IF(COUNTIF($A$2:$A$101,A92)&gt;1,"Duplicate code",IF(B92="","Select active status",IF(B92="No","Inactive",IF(C92="","Select category",IF(D92="","Add description",IF(E92="","Select unit",IF(NOT(ISNUMBER(F92)),"Check unit price",IF(F92&lt;=0,"Check unit price","Ready")))))))))</f>
        <v/>
      </c>
    </row>
    <row r="93">
      <c r="A93" s="26" t="n"/>
      <c r="B93" s="26" t="n"/>
      <c r="C93" s="26" t="n"/>
      <c r="D93" s="11" t="n"/>
      <c r="E93" s="26" t="n"/>
      <c r="F93" s="30" t="n"/>
      <c r="G93" s="11" t="n"/>
      <c r="H93" s="31">
        <f>IF(A93="","",IF(COUNTIF($A$2:$A$101,A93)&gt;1,"Duplicate code",IF(B93="","Select active status",IF(B93="No","Inactive",IF(C93="","Select category",IF(D93="","Add description",IF(E93="","Select unit",IF(NOT(ISNUMBER(F93)),"Check unit price",IF(F93&lt;=0,"Check unit price","Ready")))))))))</f>
        <v/>
      </c>
    </row>
    <row r="94">
      <c r="A94" s="26" t="n"/>
      <c r="B94" s="26" t="n"/>
      <c r="C94" s="26" t="n"/>
      <c r="D94" s="11" t="n"/>
      <c r="E94" s="26" t="n"/>
      <c r="F94" s="30" t="n"/>
      <c r="G94" s="11" t="n"/>
      <c r="H94" s="24">
        <f>IF(A94="","",IF(COUNTIF($A$2:$A$101,A94)&gt;1,"Duplicate code",IF(B94="","Select active status",IF(B94="No","Inactive",IF(C94="","Select category",IF(D94="","Add description",IF(E94="","Select unit",IF(NOT(ISNUMBER(F94)),"Check unit price",IF(F94&lt;=0,"Check unit price","Ready")))))))))</f>
        <v/>
      </c>
    </row>
    <row r="95">
      <c r="A95" s="26" t="n"/>
      <c r="B95" s="26" t="n"/>
      <c r="C95" s="26" t="n"/>
      <c r="D95" s="11" t="n"/>
      <c r="E95" s="26" t="n"/>
      <c r="F95" s="30" t="n"/>
      <c r="G95" s="11" t="n"/>
      <c r="H95" s="31">
        <f>IF(A95="","",IF(COUNTIF($A$2:$A$101,A95)&gt;1,"Duplicate code",IF(B95="","Select active status",IF(B95="No","Inactive",IF(C95="","Select category",IF(D95="","Add description",IF(E95="","Select unit",IF(NOT(ISNUMBER(F95)),"Check unit price",IF(F95&lt;=0,"Check unit price","Ready")))))))))</f>
        <v/>
      </c>
    </row>
    <row r="96">
      <c r="A96" s="26" t="n"/>
      <c r="B96" s="26" t="n"/>
      <c r="C96" s="26" t="n"/>
      <c r="D96" s="11" t="n"/>
      <c r="E96" s="26" t="n"/>
      <c r="F96" s="30" t="n"/>
      <c r="G96" s="11" t="n"/>
      <c r="H96" s="24">
        <f>IF(A96="","",IF(COUNTIF($A$2:$A$101,A96)&gt;1,"Duplicate code",IF(B96="","Select active status",IF(B96="No","Inactive",IF(C96="","Select category",IF(D96="","Add description",IF(E96="","Select unit",IF(NOT(ISNUMBER(F96)),"Check unit price",IF(F96&lt;=0,"Check unit price","Ready")))))))))</f>
        <v/>
      </c>
    </row>
    <row r="97">
      <c r="A97" s="26" t="n"/>
      <c r="B97" s="26" t="n"/>
      <c r="C97" s="26" t="n"/>
      <c r="D97" s="11" t="n"/>
      <c r="E97" s="26" t="n"/>
      <c r="F97" s="30" t="n"/>
      <c r="G97" s="11" t="n"/>
      <c r="H97" s="31">
        <f>IF(A97="","",IF(COUNTIF($A$2:$A$101,A97)&gt;1,"Duplicate code",IF(B97="","Select active status",IF(B97="No","Inactive",IF(C97="","Select category",IF(D97="","Add description",IF(E97="","Select unit",IF(NOT(ISNUMBER(F97)),"Check unit price",IF(F97&lt;=0,"Check unit price","Ready")))))))))</f>
        <v/>
      </c>
    </row>
    <row r="98">
      <c r="A98" s="26" t="n"/>
      <c r="B98" s="26" t="n"/>
      <c r="C98" s="26" t="n"/>
      <c r="D98" s="11" t="n"/>
      <c r="E98" s="26" t="n"/>
      <c r="F98" s="30" t="n"/>
      <c r="G98" s="11" t="n"/>
      <c r="H98" s="24">
        <f>IF(A98="","",IF(COUNTIF($A$2:$A$101,A98)&gt;1,"Duplicate code",IF(B98="","Select active status",IF(B98="No","Inactive",IF(C98="","Select category",IF(D98="","Add description",IF(E98="","Select unit",IF(NOT(ISNUMBER(F98)),"Check unit price",IF(F98&lt;=0,"Check unit price","Ready")))))))))</f>
        <v/>
      </c>
    </row>
    <row r="99">
      <c r="A99" s="26" t="n"/>
      <c r="B99" s="26" t="n"/>
      <c r="C99" s="26" t="n"/>
      <c r="D99" s="11" t="n"/>
      <c r="E99" s="26" t="n"/>
      <c r="F99" s="30" t="n"/>
      <c r="G99" s="11" t="n"/>
      <c r="H99" s="31">
        <f>IF(A99="","",IF(COUNTIF($A$2:$A$101,A99)&gt;1,"Duplicate code",IF(B99="","Select active status",IF(B99="No","Inactive",IF(C99="","Select category",IF(D99="","Add description",IF(E99="","Select unit",IF(NOT(ISNUMBER(F99)),"Check unit price",IF(F99&lt;=0,"Check unit price","Ready")))))))))</f>
        <v/>
      </c>
    </row>
    <row r="100">
      <c r="A100" s="26" t="n"/>
      <c r="B100" s="26" t="n"/>
      <c r="C100" s="26" t="n"/>
      <c r="D100" s="11" t="n"/>
      <c r="E100" s="26" t="n"/>
      <c r="F100" s="30" t="n"/>
      <c r="G100" s="11" t="n"/>
      <c r="H100" s="24">
        <f>IF(A100="","",IF(COUNTIF($A$2:$A$101,A100)&gt;1,"Duplicate code",IF(B100="","Select active status",IF(B100="No","Inactive",IF(C100="","Select category",IF(D100="","Add description",IF(E100="","Select unit",IF(NOT(ISNUMBER(F100)),"Check unit price",IF(F100&lt;=0,"Check unit price","Ready")))))))))</f>
        <v/>
      </c>
    </row>
    <row r="101">
      <c r="A101" s="26" t="n"/>
      <c r="B101" s="26" t="n"/>
      <c r="C101" s="26" t="n"/>
      <c r="D101" s="11" t="n"/>
      <c r="E101" s="26" t="n"/>
      <c r="F101" s="30" t="n"/>
      <c r="G101" s="11" t="n"/>
      <c r="H101" s="31">
        <f>IF(A101="","",IF(COUNTIF($A$2:$A$101,A101)&gt;1,"Duplicate code",IF(B101="","Select active status",IF(B101="No","Inactive",IF(C101="","Select category",IF(D101="","Add description",IF(E101="","Select unit",IF(NOT(ISNUMBER(F101)),"Check unit price",IF(F101&lt;=0,"Check unit price","Ready")))))))))</f>
        <v/>
      </c>
    </row>
  </sheetData>
  <autoFilter ref="A1:H101"/>
  <conditionalFormatting sqref="H2:H101">
    <cfRule type="expression" priority="1" dxfId="0">
      <formula>$H2="Ready"</formula>
    </cfRule>
    <cfRule type="expression" priority="2" dxfId="3">
      <formula>$H2="Inactive"</formula>
    </cfRule>
    <cfRule type="expression" priority="3" dxfId="1">
      <formula>AND($H2&lt;&gt;"",$H2&lt;&gt;"Ready",$H2&lt;&gt;"Inactive")</formula>
    </cfRule>
  </conditionalFormatting>
  <conditionalFormatting sqref="A2:A101">
    <cfRule type="expression" priority="4" dxfId="1">
      <formula>AND($A2&lt;&gt;"",COUNTIF($A$2:$A$101,$A2)&gt;1)</formula>
    </cfRule>
  </conditionalFormatting>
  <conditionalFormatting sqref="F2:F101">
    <cfRule type="expression" priority="5" dxfId="1">
      <formula>AND($A2&lt;&gt;"",OR($F2="",NOT(ISNUMBER($F2)),$F2&lt;=0))</formula>
    </cfRule>
  </conditionalFormatting>
  <dataValidations count="7">
    <dataValidation sqref="A2:A101" showDropDown="0" showInputMessage="0" showErrorMessage="0" allowBlank="0" errorTitle="Invalid Item Code" error="Enter 1 to 30 characters, or leave the row blank." type="textLength" errorStyle="stop" operator="between">
      <formula1>1</formula1>
      <formula2>30</formula2>
    </dataValidation>
    <dataValidation sqref="B2:B101" showDropDown="0" showInputMessage="0" showErrorMessage="0" allowBlank="0" errorTitle="Invalid Active Status" error="Select Yes or No." type="list" errorStyle="stop">
      <formula1>"Yes,No"</formula1>
    </dataValidation>
    <dataValidation sqref="C2:C101" showDropDown="0" showInputMessage="0" showErrorMessage="0" allowBlank="0" errorTitle="Invalid Category" error="Select a category from the list." type="list" errorStyle="stop">
      <formula1>"Entry Point,Material,Access Effort,Device,Follow-Up"</formula1>
    </dataValidation>
    <dataValidation sqref="D2:D101" showDropDown="0" showInputMessage="0" showErrorMessage="0" allowBlank="0" errorTitle="Description Is Too Long" error="Enter no more than 80 characters." type="textLength" errorStyle="stop" operator="lessThanOrEqual">
      <formula1>80</formula1>
    </dataValidation>
    <dataValidation sqref="E2:E101" showDropDown="0" showInputMessage="0" showErrorMessage="0" allowBlank="0" errorTitle="Invalid Unit" error="Select a unit from the list." type="list" errorStyle="stop">
      <formula1>"each,linear foot,tube,hour,visit"</formula1>
    </dataValidation>
    <dataValidation sqref="F2:F101" showDropDown="0" showInputMessage="0" showErrorMessage="0" allowBlank="0" errorTitle="Invalid Unit Price" error="Enter a number greater than $0.00 and no more than $100,000.00." type="custom" errorStyle="stop">
      <formula1>OR(F2="",AND(ISNUMBER(F2),F2&gt;0,F2&lt;=100000))</formula1>
    </dataValidation>
    <dataValidation sqref="G2:G101" showDropDown="0" showInputMessage="0" showErrorMessage="0" allowBlank="0" errorTitle="Pricing Note Is Too Long" error="Enter no more than 150 characters." type="textLength" errorStyle="stop" operator="lessThanOrEqual">
      <formula1>150</formula1>
    </dataValidation>
  </dataValidations>
  <pageMargins left="0.25" right="0.25" top="0.45" bottom="0.4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2026-09-11T08:00:02Z</dcterms:created>
  <dcterms:modified xmlns:dcterms="http://purl.org/dc/terms/" xmlns:xsi="http://www.w3.org/2001/XMLSchema-instance" xsi:type="dcterms:W3CDTF">2026-09-11T08:00:02+00:00Z</dcterms:modified>
</cp:coreProperties>
</file>